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10007" tabRatio="985" activeTab="2"/>
  </bookViews>
  <sheets>
    <sheet name="支出申请单" sheetId="18" r:id="rId1"/>
    <sheet name="日常费用报销" sheetId="15" r:id="rId2"/>
    <sheet name="差旅费报销" sheetId="17" r:id="rId3"/>
    <sheet name="单据粘贴单（打印后粘贴发票）" sheetId="6" r:id="rId4"/>
    <sheet name="费用发放审批" sheetId="23" r:id="rId5"/>
    <sheet name="在职人员津补贴发放表" sheetId="22" r:id="rId6"/>
    <sheet name="离退休人员费用发放表" sheetId="37" r:id="rId7"/>
    <sheet name="在职人员劳务费用" sheetId="32" r:id="rId8"/>
    <sheet name="学生奖助学金（开放教育）" sheetId="33" r:id="rId9"/>
    <sheet name="外聘人员劳务费" sheetId="31" r:id="rId10"/>
    <sheet name="外聘人员劳务费（创收资金）" sheetId="29" r:id="rId11"/>
    <sheet name="专家咨询费" sheetId="26" r:id="rId12"/>
    <sheet name="专家评审费" sheetId="30" r:id="rId13"/>
    <sheet name="专家顾问费" sheetId="36" r:id="rId14"/>
    <sheet name="外请专家讲课" sheetId="24" r:id="rId15"/>
    <sheet name="预开发票申请单" sheetId="19" r:id="rId16"/>
    <sheet name="数据（外请专家讲座）" sheetId="25" state="hidden" r:id="rId17"/>
    <sheet name="数据（专家咨询）" sheetId="28" state="hidden" r:id="rId18"/>
    <sheet name="数据（专家评审）" sheetId="34" state="hidden" r:id="rId19"/>
    <sheet name="数据（专家顾问）" sheetId="35" state="hidden" r:id="rId20"/>
  </sheets>
  <definedNames>
    <definedName name="_xlnm.Print_Area" localSheetId="3">'单据粘贴单（打印后粘贴发票）'!$A$1:$K$24</definedName>
    <definedName name="_xlnm.Print_Area" localSheetId="9">外聘人员劳务费!$A$1:$L$68</definedName>
    <definedName name="_xlnm.Print_Area" localSheetId="7">在职人员劳务费用!$A$1:$I$28</definedName>
    <definedName name="_xlnm.Print_Area" localSheetId="0">支出申请单!$A$1:$O$12</definedName>
    <definedName name="_xlnm.Print_Titles" localSheetId="9">外聘人员劳务费!$3:$3</definedName>
    <definedName name="_xlnm.Print_Titles" localSheetId="10">'外聘人员劳务费（创收资金）'!$4:$4</definedName>
    <definedName name="_xlnm.Print_Titles" localSheetId="14">外请专家讲课!$3:$3</definedName>
  </definedNames>
  <calcPr calcId="144525" fullPrecision="0"/>
</workbook>
</file>

<file path=xl/sharedStrings.xml><?xml version="1.0" encoding="utf-8"?>
<sst xmlns="http://schemas.openxmlformats.org/spreadsheetml/2006/main" count="269" uniqueCount="125">
  <si>
    <r>
      <rPr>
        <sz val="24"/>
        <color indexed="8"/>
        <rFont val="华文中宋"/>
        <charset val="134"/>
      </rPr>
      <t xml:space="preserve">大连职业技术学院（大连开放大学）
</t>
    </r>
    <r>
      <rPr>
        <u val="double"/>
        <sz val="26"/>
        <color indexed="8"/>
        <rFont val="黑体"/>
        <charset val="134"/>
      </rPr>
      <t>支（借）款申请单</t>
    </r>
    <r>
      <rPr>
        <sz val="24"/>
        <color indexed="8"/>
        <rFont val="华文中宋"/>
        <charset val="134"/>
      </rPr>
      <t xml:space="preserve">  </t>
    </r>
  </si>
  <si>
    <t>日期</t>
  </si>
  <si>
    <t>部门（单位）</t>
  </si>
  <si>
    <t>支（借）款事由</t>
  </si>
  <si>
    <t>项目名称</t>
  </si>
  <si>
    <t>资金来源</t>
  </si>
  <si>
    <t>金额（大写）</t>
  </si>
  <si>
    <t>¥</t>
  </si>
  <si>
    <t>支付方式</t>
  </si>
  <si>
    <t>收款单位全称</t>
  </si>
  <si>
    <t>开户银行</t>
  </si>
  <si>
    <t>银行账号</t>
  </si>
  <si>
    <r>
      <rPr>
        <b/>
        <sz val="12"/>
        <color indexed="8"/>
        <rFont val="宋体"/>
        <charset val="134"/>
      </rPr>
      <t>※</t>
    </r>
    <r>
      <rPr>
        <b/>
        <sz val="12"/>
        <color indexed="8"/>
        <rFont val="宋体"/>
        <charset val="134"/>
      </rPr>
      <t>以下区域需本人签字，不允许打印、代办。</t>
    </r>
  </si>
  <si>
    <t>经办人</t>
  </si>
  <si>
    <t>部门负责人</t>
  </si>
  <si>
    <t>归口部门负责人</t>
  </si>
  <si>
    <t>审核会计</t>
  </si>
  <si>
    <t>校  长</t>
  </si>
  <si>
    <t>主管财务校领导</t>
  </si>
  <si>
    <t>业务分管校领导</t>
  </si>
  <si>
    <t>财务部门负责人</t>
  </si>
  <si>
    <r>
      <rPr>
        <sz val="24"/>
        <rFont val="华文中宋"/>
        <charset val="134"/>
      </rPr>
      <t xml:space="preserve">大连职业技术学院（大连开放大学）
</t>
    </r>
    <r>
      <rPr>
        <u val="double"/>
        <sz val="26"/>
        <rFont val="黑体"/>
        <charset val="134"/>
      </rPr>
      <t>经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费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报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销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单</t>
    </r>
  </si>
  <si>
    <t>支出内容</t>
  </si>
  <si>
    <t>票据张数</t>
  </si>
  <si>
    <t>金额（大写）：</t>
  </si>
  <si>
    <t>验收人</t>
  </si>
  <si>
    <t>校   长</t>
  </si>
  <si>
    <t>电汇</t>
  </si>
  <si>
    <t>支付金额
(财务处填写）</t>
  </si>
  <si>
    <t>是否作为资产管理</t>
  </si>
  <si>
    <t>是 □  否 □</t>
  </si>
  <si>
    <t>资产管理部门负责人</t>
  </si>
  <si>
    <t>收款单位名称</t>
  </si>
  <si>
    <t>账号</t>
  </si>
  <si>
    <t>开户行</t>
  </si>
  <si>
    <t>注：固定资产、低值易耗品需报资产管理部门签字确认。固定资产指使用年限在一年以上，单位价值在1000元以上的资产。
低值易耗品指单价在200-1000元且使用年限一年以上的资产。</t>
  </si>
  <si>
    <r>
      <rPr>
        <sz val="24"/>
        <rFont val="华文中宋"/>
        <charset val="134"/>
      </rPr>
      <t xml:space="preserve">大连职业技术学院（大连开放大学）
</t>
    </r>
    <r>
      <rPr>
        <b/>
        <u val="double"/>
        <sz val="26"/>
        <rFont val="宋体"/>
        <charset val="134"/>
      </rPr>
      <t>差 旅 费 报 销 单</t>
    </r>
  </si>
  <si>
    <t xml:space="preserve"> 出差人</t>
  </si>
  <si>
    <t>出差任务</t>
  </si>
  <si>
    <t>月</t>
  </si>
  <si>
    <t>日</t>
  </si>
  <si>
    <t>出发地</t>
  </si>
  <si>
    <t>到达地</t>
  </si>
  <si>
    <t>机票费</t>
  </si>
  <si>
    <t>车船费</t>
  </si>
  <si>
    <t>住宿费</t>
  </si>
  <si>
    <t>出差补助</t>
  </si>
  <si>
    <t>其他</t>
  </si>
  <si>
    <t>合计</t>
  </si>
  <si>
    <t>天数</t>
  </si>
  <si>
    <t>金额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</si>
  <si>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    </t>
    </r>
    <r>
      <rPr>
        <b/>
        <sz val="12"/>
        <rFont val="宋体"/>
        <charset val="134"/>
      </rPr>
      <t>计</t>
    </r>
  </si>
  <si>
    <t>预借金额(财务审定填写）</t>
  </si>
  <si>
    <t>附单据      张</t>
  </si>
  <si>
    <t>单   据   粘   贴   单</t>
  </si>
  <si>
    <r>
      <rPr>
        <b/>
        <sz val="12"/>
        <rFont val="宋体"/>
        <charset val="134"/>
      </rPr>
      <t xml:space="preserve">       </t>
    </r>
    <r>
      <rPr>
        <b/>
        <sz val="12"/>
        <rFont val="华文彩云"/>
        <charset val="134"/>
      </rPr>
      <t>温馨提示</t>
    </r>
    <r>
      <rPr>
        <b/>
        <sz val="12"/>
        <rFont val="宋体"/>
        <charset val="134"/>
      </rPr>
      <t xml:space="preserve">
</t>
    </r>
    <r>
      <rPr>
        <sz val="12"/>
        <rFont val="宋体"/>
        <charset val="134"/>
      </rPr>
      <t>1.票据应粘贴在装订线右侧，先分类再按相同金额顺序依次</t>
    </r>
    <r>
      <rPr>
        <b/>
        <sz val="12"/>
        <rFont val="宋体"/>
        <charset val="134"/>
      </rPr>
      <t>平铺</t>
    </r>
    <r>
      <rPr>
        <sz val="12"/>
        <rFont val="宋体"/>
        <charset val="134"/>
      </rPr>
      <t>粘贴，</t>
    </r>
    <r>
      <rPr>
        <b/>
        <sz val="12"/>
        <rFont val="宋体"/>
        <charset val="134"/>
      </rPr>
      <t>可附多张</t>
    </r>
    <r>
      <rPr>
        <b/>
        <sz val="12"/>
        <rFont val="宋体"/>
        <charset val="134"/>
      </rPr>
      <t>,禁用订书针装订</t>
    </r>
    <r>
      <rPr>
        <sz val="12"/>
        <rFont val="宋体"/>
        <charset val="134"/>
      </rPr>
      <t xml:space="preserve">（A4纸型发票、附件材料不用粘贴）；
2.如果报销票据较多，可按要求多粘贴几份；
3.报销票据为合法票据，并加盖“财务专用章”或“发票专用章”；
4.报销购物票据应有“经手人”、“验收人”签字；
5.所购项目名称为“办公用品”、“日用品”、“图书资料”、“实验材料”的票据，应附购物清单并加盖与报销票据相同的印章;
6.部门负责人对票据及内容的真实性负责。
</t>
    </r>
  </si>
  <si>
    <r>
      <rPr>
        <sz val="24"/>
        <rFont val="华文中宋"/>
        <charset val="134"/>
      </rPr>
      <t xml:space="preserve">大连职业技术学院（大连开放大学）
</t>
    </r>
    <r>
      <rPr>
        <u/>
        <sz val="24"/>
        <rFont val="黑体"/>
        <charset val="134"/>
      </rPr>
      <t>***费用发放审批单</t>
    </r>
  </si>
  <si>
    <t>发放人数</t>
  </si>
  <si>
    <t>明细表张数</t>
  </si>
  <si>
    <t>应发金额</t>
  </si>
  <si>
    <t>应纳税额</t>
  </si>
  <si>
    <t>实发金额</t>
  </si>
  <si>
    <t xml:space="preserve"> 校   长 </t>
  </si>
  <si>
    <t xml:space="preserve"> </t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</si>
  <si>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2"/>
        <rFont val="宋体"/>
        <charset val="134"/>
      </rPr>
      <t>在职人员津补贴发放表</t>
    </r>
  </si>
  <si>
    <t>序号</t>
  </si>
  <si>
    <t>职工编号</t>
  </si>
  <si>
    <t>姓 名</t>
  </si>
  <si>
    <t>所在部门</t>
  </si>
  <si>
    <t>发放月份</t>
  </si>
  <si>
    <t>津补贴名称</t>
  </si>
  <si>
    <t>发放金额</t>
  </si>
  <si>
    <t>备 注</t>
  </si>
  <si>
    <t>合    计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</si>
  <si>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2"/>
        <rFont val="宋体"/>
        <charset val="134"/>
      </rPr>
      <t>离退休</t>
    </r>
    <r>
      <rPr>
        <b/>
        <u/>
        <sz val="22"/>
        <rFont val="宋体"/>
        <charset val="134"/>
      </rPr>
      <t>人员费用发放表</t>
    </r>
  </si>
  <si>
    <t>费用名称</t>
  </si>
  <si>
    <t>收款人银行卡号</t>
  </si>
  <si>
    <t>开户行的联行号</t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</si>
  <si>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2"/>
        <rFont val="宋体"/>
        <charset val="134"/>
      </rPr>
      <t>在职人员劳务费发放表</t>
    </r>
  </si>
  <si>
    <t>所得项目</t>
  </si>
  <si>
    <t>卡号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</si>
  <si>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4"/>
        <rFont val="宋体"/>
        <charset val="134"/>
      </rPr>
      <t>开放教育学生奖助学金发放表</t>
    </r>
  </si>
  <si>
    <t>学号</t>
  </si>
  <si>
    <t>年级专业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</si>
  <si>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4"/>
        <rFont val="宋体"/>
        <charset val="134"/>
      </rPr>
      <t>外聘人员劳务费发放表</t>
    </r>
  </si>
  <si>
    <t>证照类型</t>
  </si>
  <si>
    <t>证照号码</t>
  </si>
  <si>
    <t>原工作单位</t>
  </si>
  <si>
    <t>收入额</t>
  </si>
  <si>
    <t>应纳税金</t>
  </si>
  <si>
    <t>开户行联行号</t>
  </si>
  <si>
    <t>手机号</t>
  </si>
  <si>
    <t>合         计</t>
  </si>
  <si>
    <r>
      <rPr>
        <sz val="20"/>
        <rFont val="华文中宋"/>
        <charset val="134"/>
      </rPr>
      <t xml:space="preserve">大连职业技术学院（大连开放大学）
</t>
    </r>
    <r>
      <rPr>
        <b/>
        <u/>
        <sz val="22"/>
        <rFont val="宋体"/>
        <charset val="134"/>
      </rPr>
      <t>发放外聘人员劳务费申请表（创收收入）</t>
    </r>
  </si>
  <si>
    <t>创收部门（单位）</t>
  </si>
  <si>
    <t>创收项目</t>
  </si>
  <si>
    <t>姓名</t>
  </si>
  <si>
    <t>工作单位</t>
  </si>
  <si>
    <t>职务/职称</t>
  </si>
  <si>
    <t>银行卡号</t>
  </si>
  <si>
    <t>发卡行联行号</t>
  </si>
  <si>
    <t>合  计</t>
  </si>
  <si>
    <t>注：本表一式二份，报业务归口部门、财务处</t>
  </si>
  <si>
    <r>
      <rPr>
        <sz val="22"/>
        <rFont val="华文中宋"/>
        <charset val="134"/>
      </rPr>
      <t>大连职业技术学院（大连开放大学）</t>
    </r>
    <r>
      <rPr>
        <sz val="22"/>
        <rFont val="黑体"/>
        <charset val="134"/>
      </rPr>
      <t xml:space="preserve">
</t>
    </r>
    <r>
      <rPr>
        <b/>
        <u/>
        <sz val="24"/>
        <rFont val="宋体"/>
        <charset val="134"/>
      </rPr>
      <t>外聘专家咨询费发放表</t>
    </r>
  </si>
  <si>
    <t>姓  名</t>
  </si>
  <si>
    <t>人员类别</t>
  </si>
  <si>
    <t>咨询时间</t>
  </si>
  <si>
    <t>咨询形式</t>
  </si>
  <si>
    <r>
      <rPr>
        <sz val="22"/>
        <rFont val="华文中宋"/>
        <charset val="134"/>
      </rPr>
      <t>大连职业技术学院（大连开放大学）</t>
    </r>
    <r>
      <rPr>
        <sz val="22"/>
        <rFont val="黑体"/>
        <charset val="134"/>
      </rPr>
      <t xml:space="preserve">
</t>
    </r>
    <r>
      <rPr>
        <b/>
        <u/>
        <sz val="24"/>
        <rFont val="宋体"/>
        <charset val="134"/>
      </rPr>
      <t>外聘专家评审费发放表</t>
    </r>
  </si>
  <si>
    <t>评审时间</t>
  </si>
  <si>
    <t>评审形式</t>
  </si>
  <si>
    <r>
      <rPr>
        <sz val="22"/>
        <rFont val="华文中宋"/>
        <charset val="134"/>
      </rPr>
      <t>大连职业技术学院（大连开放大学）</t>
    </r>
    <r>
      <rPr>
        <sz val="22"/>
        <rFont val="黑体"/>
        <charset val="134"/>
      </rPr>
      <t xml:space="preserve">
</t>
    </r>
    <r>
      <rPr>
        <b/>
        <u/>
        <sz val="24"/>
        <rFont val="宋体"/>
        <charset val="134"/>
      </rPr>
      <t>外聘专家顾问费发放表</t>
    </r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</si>
  <si>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4"/>
        <rFont val="宋体"/>
        <charset val="134"/>
      </rPr>
      <t>外聘专家讲座费发放表</t>
    </r>
  </si>
  <si>
    <t>课时</t>
  </si>
  <si>
    <t>代缴个税</t>
  </si>
  <si>
    <t>税后
金额</t>
  </si>
  <si>
    <t>发卡行的联行号</t>
  </si>
  <si>
    <t>合   计</t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</si>
  <si>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4"/>
        <rFont val="宋体"/>
        <charset val="134"/>
      </rPr>
      <t>预开发票（收据）申请单</t>
    </r>
  </si>
  <si>
    <t>票据名称</t>
  </si>
  <si>
    <t>用票事由</t>
  </si>
  <si>
    <t>金额（小写）</t>
  </si>
  <si>
    <t>付款单位全称</t>
  </si>
  <si>
    <t>付款单位纳税识别号</t>
  </si>
  <si>
    <t>应纳税所得额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</si>
</sst>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);[Red]\(#,##0.00\)"/>
    <numFmt numFmtId="178" formatCode="0.00_ "/>
    <numFmt numFmtId="179" formatCode="0.00_);\(0.00\)"/>
  </numFmts>
  <fonts count="73">
    <font>
      <sz val="12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22"/>
      <name val="华文中宋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b/>
      <sz val="18"/>
      <name val="黑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2"/>
      <name val="仿宋_GB2312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name val="仿宋_GB2312"/>
      <charset val="134"/>
    </font>
    <font>
      <sz val="22"/>
      <name val="宋体"/>
      <charset val="134"/>
    </font>
    <font>
      <b/>
      <sz val="9"/>
      <name val="仿宋_GB2312"/>
      <charset val="134"/>
    </font>
    <font>
      <b/>
      <sz val="9"/>
      <name val="宋体"/>
      <charset val="134"/>
    </font>
    <font>
      <sz val="9"/>
      <name val="宋体"/>
      <charset val="134"/>
    </font>
    <font>
      <sz val="20"/>
      <name val="华文中宋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name val="Calibri"/>
      <charset val="134"/>
    </font>
    <font>
      <sz val="11"/>
      <name val="Calibri"/>
      <charset val="134"/>
    </font>
    <font>
      <b/>
      <sz val="8"/>
      <name val="仿宋_GB2312"/>
      <charset val="134"/>
    </font>
    <font>
      <b/>
      <sz val="8"/>
      <name val="宋体"/>
      <charset val="134"/>
    </font>
    <font>
      <sz val="8"/>
      <name val="宋体"/>
      <charset val="134"/>
    </font>
    <font>
      <sz val="24"/>
      <name val="华文中宋"/>
      <charset val="134"/>
    </font>
    <font>
      <sz val="10"/>
      <name val="新宋体"/>
      <charset val="134"/>
    </font>
    <font>
      <b/>
      <u/>
      <sz val="18"/>
      <name val="黑体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i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4"/>
      <color indexed="8"/>
      <name val="华文中宋"/>
      <charset val="134"/>
    </font>
    <font>
      <sz val="24"/>
      <color theme="1"/>
      <name val="华文中宋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Arial"/>
      <charset val="134"/>
    </font>
    <font>
      <i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 val="double"/>
      <sz val="24"/>
      <name val="宋体"/>
      <charset val="134"/>
    </font>
    <font>
      <sz val="22"/>
      <name val="黑体"/>
      <charset val="134"/>
    </font>
    <font>
      <b/>
      <u/>
      <sz val="24"/>
      <name val="宋体"/>
      <charset val="134"/>
    </font>
    <font>
      <b/>
      <u/>
      <sz val="22"/>
      <name val="宋体"/>
      <charset val="134"/>
    </font>
    <font>
      <b/>
      <u val="double"/>
      <sz val="22"/>
      <name val="宋体"/>
      <charset val="134"/>
    </font>
    <font>
      <u/>
      <sz val="24"/>
      <name val="黑体"/>
      <charset val="134"/>
    </font>
    <font>
      <b/>
      <sz val="12"/>
      <name val="华文彩云"/>
      <charset val="134"/>
    </font>
    <font>
      <b/>
      <u val="double"/>
      <sz val="26"/>
      <name val="宋体"/>
      <charset val="134"/>
    </font>
    <font>
      <u val="double"/>
      <sz val="26"/>
      <name val="黑体"/>
      <charset val="134"/>
    </font>
    <font>
      <u val="double"/>
      <sz val="26"/>
      <name val="华文中宋"/>
      <charset val="134"/>
    </font>
    <font>
      <u val="double"/>
      <sz val="26"/>
      <color indexed="8"/>
      <name val="黑体"/>
      <charset val="134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856563005462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41" fillId="0" borderId="0" applyFont="0" applyFill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4" borderId="67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8" borderId="68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69" applyNumberFormat="0" applyFill="0" applyAlignment="0" applyProtection="0">
      <alignment vertical="center"/>
    </xf>
    <xf numFmtId="0" fontId="53" fillId="0" borderId="69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8" fillId="0" borderId="70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4" fillId="12" borderId="71" applyNumberFormat="0" applyAlignment="0" applyProtection="0">
      <alignment vertical="center"/>
    </xf>
    <xf numFmtId="0" fontId="55" fillId="12" borderId="67" applyNumberFormat="0" applyAlignment="0" applyProtection="0">
      <alignment vertical="center"/>
    </xf>
    <xf numFmtId="0" fontId="56" fillId="13" borderId="72" applyNumberForma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7" fillId="0" borderId="73" applyNumberFormat="0" applyFill="0" applyAlignment="0" applyProtection="0">
      <alignment vertical="center"/>
    </xf>
    <xf numFmtId="0" fontId="58" fillId="0" borderId="74" applyNumberFormat="0" applyFill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33" fillId="0" borderId="0"/>
    <xf numFmtId="0" fontId="1" fillId="0" borderId="0">
      <alignment vertical="center"/>
    </xf>
    <xf numFmtId="0" fontId="33" fillId="0" borderId="0">
      <alignment vertical="center"/>
    </xf>
    <xf numFmtId="0" fontId="1" fillId="0" borderId="0"/>
  </cellStyleXfs>
  <cellXfs count="476">
    <xf numFmtId="0" fontId="0" fillId="0" borderId="0" xfId="0"/>
    <xf numFmtId="176" fontId="1" fillId="0" borderId="0" xfId="53" applyNumberFormat="1" applyProtection="1"/>
    <xf numFmtId="176" fontId="1" fillId="2" borderId="0" xfId="53" applyNumberFormat="1" applyFont="1" applyFill="1" applyProtection="1"/>
    <xf numFmtId="176" fontId="1" fillId="0" borderId="0" xfId="53" applyNumberFormat="1" applyAlignment="1" applyProtection="1">
      <alignment horizontal="center"/>
    </xf>
    <xf numFmtId="176" fontId="1" fillId="2" borderId="0" xfId="53" applyNumberFormat="1" applyFont="1" applyFill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51" applyAlignment="1" applyProtection="1">
      <alignment horizontal="center" vertical="center"/>
      <protection locked="0"/>
    </xf>
    <xf numFmtId="0" fontId="1" fillId="0" borderId="0" xfId="51" applyProtection="1">
      <alignment vertical="center"/>
      <protection locked="0"/>
    </xf>
    <xf numFmtId="0" fontId="3" fillId="0" borderId="0" xfId="51" applyFont="1" applyBorder="1" applyAlignment="1" applyProtection="1">
      <alignment horizontal="center" vertical="center" wrapText="1"/>
    </xf>
    <xf numFmtId="0" fontId="3" fillId="0" borderId="0" xfId="51" applyFont="1" applyBorder="1" applyAlignment="1" applyProtection="1">
      <alignment horizontal="center" vertical="center"/>
    </xf>
    <xf numFmtId="0" fontId="1" fillId="0" borderId="0" xfId="51" applyBorder="1" applyAlignment="1" applyProtection="1">
      <alignment horizontal="center" vertical="center"/>
    </xf>
    <xf numFmtId="0" fontId="1" fillId="0" borderId="0" xfId="51" applyBorder="1" applyProtection="1">
      <alignment vertical="center"/>
    </xf>
    <xf numFmtId="0" fontId="4" fillId="0" borderId="0" xfId="51" applyFont="1" applyBorder="1" applyAlignment="1" applyProtection="1">
      <alignment horizontal="center" vertical="center"/>
    </xf>
    <xf numFmtId="0" fontId="5" fillId="0" borderId="1" xfId="50" applyFont="1" applyBorder="1" applyAlignment="1" applyProtection="1">
      <alignment vertical="center"/>
    </xf>
    <xf numFmtId="0" fontId="0" fillId="0" borderId="2" xfId="51" applyFont="1" applyBorder="1" applyAlignment="1" applyProtection="1">
      <alignment horizontal="center" vertical="center"/>
    </xf>
    <xf numFmtId="0" fontId="0" fillId="0" borderId="3" xfId="51" applyFont="1" applyBorder="1" applyAlignment="1" applyProtection="1">
      <alignment horizontal="left" vertical="center" wrapText="1"/>
      <protection locked="0"/>
    </xf>
    <xf numFmtId="0" fontId="0" fillId="0" borderId="4" xfId="51" applyFont="1" applyBorder="1" applyAlignment="1" applyProtection="1">
      <alignment horizontal="left" vertical="center" wrapText="1"/>
      <protection locked="0"/>
    </xf>
    <xf numFmtId="0" fontId="0" fillId="0" borderId="2" xfId="51" applyFont="1" applyBorder="1" applyAlignment="1" applyProtection="1">
      <alignment horizontal="left" vertical="center" wrapText="1"/>
      <protection locked="0"/>
    </xf>
    <xf numFmtId="0" fontId="0" fillId="0" borderId="5" xfId="51" applyFont="1" applyBorder="1" applyAlignment="1" applyProtection="1">
      <alignment horizontal="center" vertical="center"/>
    </xf>
    <xf numFmtId="0" fontId="0" fillId="0" borderId="3" xfId="51" applyFont="1" applyBorder="1" applyAlignment="1" applyProtection="1">
      <alignment horizontal="center" vertical="center"/>
      <protection locked="0"/>
    </xf>
    <xf numFmtId="0" fontId="0" fillId="0" borderId="6" xfId="51" applyFont="1" applyBorder="1" applyAlignment="1" applyProtection="1">
      <alignment horizontal="center" vertical="center" wrapText="1"/>
    </xf>
    <xf numFmtId="0" fontId="1" fillId="0" borderId="7" xfId="51" applyBorder="1" applyAlignment="1" applyProtection="1">
      <alignment horizontal="left" vertical="center"/>
      <protection locked="0"/>
    </xf>
    <xf numFmtId="0" fontId="1" fillId="0" borderId="8" xfId="51" applyBorder="1" applyAlignment="1" applyProtection="1">
      <alignment horizontal="left" vertical="center"/>
      <protection locked="0"/>
    </xf>
    <xf numFmtId="0" fontId="0" fillId="0" borderId="9" xfId="51" applyFont="1" applyBorder="1" applyAlignment="1" applyProtection="1">
      <alignment horizontal="center" vertical="center" wrapText="1"/>
    </xf>
    <xf numFmtId="0" fontId="1" fillId="0" borderId="10" xfId="51" applyBorder="1" applyAlignment="1" applyProtection="1">
      <alignment horizontal="left" vertical="center"/>
      <protection locked="0"/>
    </xf>
    <xf numFmtId="0" fontId="1" fillId="0" borderId="11" xfId="51" applyBorder="1" applyAlignment="1" applyProtection="1">
      <alignment horizontal="left" vertical="center"/>
      <protection locked="0"/>
    </xf>
    <xf numFmtId="0" fontId="1" fillId="0" borderId="9" xfId="51" applyBorder="1" applyAlignment="1" applyProtection="1">
      <alignment horizontal="left" vertical="center"/>
      <protection locked="0"/>
    </xf>
    <xf numFmtId="0" fontId="0" fillId="0" borderId="12" xfId="51" applyFont="1" applyBorder="1" applyAlignment="1" applyProtection="1">
      <alignment horizontal="center" vertical="center"/>
    </xf>
    <xf numFmtId="4" fontId="1" fillId="0" borderId="10" xfId="51" applyNumberFormat="1" applyBorder="1" applyAlignment="1" applyProtection="1">
      <alignment horizontal="center" vertical="center"/>
      <protection locked="0"/>
    </xf>
    <xf numFmtId="0" fontId="0" fillId="0" borderId="6" xfId="51" applyFont="1" applyBorder="1" applyAlignment="1" applyProtection="1">
      <alignment horizontal="center" vertical="center"/>
    </xf>
    <xf numFmtId="0" fontId="6" fillId="0" borderId="7" xfId="51" applyFont="1" applyBorder="1" applyAlignment="1" applyProtection="1">
      <alignment horizontal="left" vertical="center" wrapText="1"/>
      <protection locked="0"/>
    </xf>
    <xf numFmtId="0" fontId="0" fillId="0" borderId="7" xfId="51" applyFont="1" applyBorder="1" applyAlignment="1" applyProtection="1">
      <alignment horizontal="center" vertical="center"/>
    </xf>
    <xf numFmtId="0" fontId="6" fillId="0" borderId="8" xfId="51" applyFont="1" applyBorder="1" applyAlignment="1" applyProtection="1">
      <alignment horizontal="left" vertical="center" wrapText="1"/>
      <protection locked="0"/>
    </xf>
    <xf numFmtId="0" fontId="0" fillId="0" borderId="13" xfId="51" applyFont="1" applyBorder="1" applyAlignment="1" applyProtection="1">
      <alignment horizontal="center" vertical="center"/>
    </xf>
    <xf numFmtId="0" fontId="4" fillId="0" borderId="14" xfId="51" applyFont="1" applyBorder="1" applyAlignment="1" applyProtection="1">
      <alignment horizontal="center" vertical="center"/>
    </xf>
    <xf numFmtId="0" fontId="0" fillId="0" borderId="14" xfId="51" applyFont="1" applyBorder="1" applyAlignment="1" applyProtection="1">
      <alignment horizontal="center" vertical="center"/>
    </xf>
    <xf numFmtId="0" fontId="1" fillId="0" borderId="15" xfId="51" applyBorder="1" applyAlignment="1" applyProtection="1">
      <alignment horizontal="center" vertical="center"/>
    </xf>
    <xf numFmtId="0" fontId="1" fillId="0" borderId="0" xfId="51" applyBorder="1" applyAlignment="1" applyProtection="1">
      <alignment horizontal="left" vertical="center"/>
      <protection locked="0"/>
    </xf>
    <xf numFmtId="0" fontId="1" fillId="0" borderId="0" xfId="51" applyBorder="1" applyAlignment="1" applyProtection="1">
      <alignment horizontal="center" vertical="center"/>
      <protection locked="0"/>
    </xf>
    <xf numFmtId="0" fontId="1" fillId="0" borderId="0" xfId="51" applyBorder="1" applyProtection="1">
      <alignment vertical="center"/>
      <protection locked="0"/>
    </xf>
    <xf numFmtId="0" fontId="7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horizontal="justify" vertical="center"/>
      <protection locked="0"/>
    </xf>
    <xf numFmtId="0" fontId="1" fillId="0" borderId="0" xfId="51" applyBorder="1" applyAlignment="1" applyProtection="1">
      <alignment horizontal="right" vertical="center"/>
      <protection locked="0"/>
    </xf>
    <xf numFmtId="0" fontId="1" fillId="0" borderId="0" xfId="51" applyBorder="1" applyAlignment="1" applyProtection="1">
      <alignment horizontal="center" vertical="center" wrapText="1"/>
      <protection locked="0"/>
    </xf>
    <xf numFmtId="0" fontId="9" fillId="0" borderId="0" xfId="53" applyFont="1" applyProtection="1">
      <protection locked="0"/>
    </xf>
    <xf numFmtId="0" fontId="9" fillId="0" borderId="0" xfId="53" applyFont="1" applyAlignment="1" applyProtection="1">
      <alignment vertical="center"/>
      <protection locked="0"/>
    </xf>
    <xf numFmtId="0" fontId="1" fillId="0" borderId="0" xfId="53" applyProtection="1">
      <protection locked="0"/>
    </xf>
    <xf numFmtId="0" fontId="3" fillId="0" borderId="0" xfId="40" applyFont="1" applyBorder="1" applyAlignment="1" applyProtection="1">
      <alignment horizontal="center" vertical="top" wrapText="1"/>
    </xf>
    <xf numFmtId="0" fontId="4" fillId="0" borderId="1" xfId="53" applyFont="1" applyBorder="1" applyAlignment="1" applyProtection="1">
      <alignment horizontal="center" vertical="center"/>
    </xf>
    <xf numFmtId="0" fontId="1" fillId="0" borderId="1" xfId="53" applyFont="1" applyBorder="1" applyAlignment="1" applyProtection="1">
      <alignment horizontal="center" vertical="center"/>
      <protection locked="0"/>
    </xf>
    <xf numFmtId="0" fontId="0" fillId="0" borderId="1" xfId="53" applyFont="1" applyBorder="1" applyAlignment="1" applyProtection="1">
      <alignment horizontal="center" vertical="center"/>
      <protection locked="0"/>
    </xf>
    <xf numFmtId="49" fontId="10" fillId="0" borderId="2" xfId="53" applyNumberFormat="1" applyFont="1" applyBorder="1" applyAlignment="1" applyProtection="1">
      <alignment horizontal="center" vertical="center" wrapText="1"/>
    </xf>
    <xf numFmtId="49" fontId="10" fillId="0" borderId="5" xfId="53" applyNumberFormat="1" applyFont="1" applyBorder="1" applyAlignment="1" applyProtection="1">
      <alignment horizontal="center" vertical="center" wrapText="1"/>
    </xf>
    <xf numFmtId="49" fontId="10" fillId="0" borderId="16" xfId="53" applyNumberFormat="1" applyFont="1" applyBorder="1" applyAlignment="1" applyProtection="1">
      <alignment horizontal="center" vertical="center" wrapText="1"/>
    </xf>
    <xf numFmtId="49" fontId="10" fillId="0" borderId="17" xfId="53" applyNumberFormat="1" applyFont="1" applyBorder="1" applyAlignment="1" applyProtection="1">
      <alignment horizontal="center" vertical="center" wrapText="1"/>
    </xf>
    <xf numFmtId="49" fontId="9" fillId="0" borderId="18" xfId="53" applyNumberFormat="1" applyFont="1" applyBorder="1" applyAlignment="1" applyProtection="1">
      <alignment horizontal="justify" vertical="center" wrapText="1"/>
      <protection locked="0"/>
    </xf>
    <xf numFmtId="49" fontId="9" fillId="0" borderId="18" xfId="53" applyNumberFormat="1" applyFont="1" applyBorder="1" applyAlignment="1" applyProtection="1">
      <alignment horizontal="center" vertical="center" wrapText="1"/>
      <protection locked="0"/>
    </xf>
    <xf numFmtId="177" fontId="9" fillId="0" borderId="18" xfId="53" applyNumberFormat="1" applyFont="1" applyBorder="1" applyAlignment="1" applyProtection="1">
      <alignment horizontal="center" vertical="center" shrinkToFit="1"/>
    </xf>
    <xf numFmtId="49" fontId="11" fillId="0" borderId="18" xfId="53" applyNumberFormat="1" applyFont="1" applyBorder="1" applyAlignment="1" applyProtection="1">
      <alignment horizontal="center" vertical="center" wrapText="1"/>
    </xf>
    <xf numFmtId="178" fontId="9" fillId="0" borderId="18" xfId="53" applyNumberFormat="1" applyFont="1" applyBorder="1" applyAlignment="1" applyProtection="1">
      <alignment horizontal="center" vertical="center" wrapText="1"/>
    </xf>
    <xf numFmtId="0" fontId="12" fillId="0" borderId="0" xfId="53" applyFont="1" applyAlignment="1" applyProtection="1">
      <alignment horizontal="center" vertical="center"/>
    </xf>
    <xf numFmtId="31" fontId="12" fillId="0" borderId="1" xfId="53" applyNumberFormat="1" applyFont="1" applyBorder="1" applyAlignment="1" applyProtection="1">
      <alignment horizontal="center" vertical="center"/>
      <protection locked="0"/>
    </xf>
    <xf numFmtId="0" fontId="12" fillId="0" borderId="1" xfId="53" applyFont="1" applyBorder="1" applyAlignment="1" applyProtection="1">
      <alignment horizontal="center" vertical="center"/>
      <protection locked="0"/>
    </xf>
    <xf numFmtId="0" fontId="12" fillId="0" borderId="0" xfId="53" applyFont="1" applyBorder="1" applyAlignment="1" applyProtection="1">
      <alignment horizontal="center" vertical="center"/>
      <protection locked="0"/>
    </xf>
    <xf numFmtId="0" fontId="10" fillId="0" borderId="17" xfId="53" applyFont="1" applyBorder="1" applyAlignment="1" applyProtection="1">
      <alignment horizontal="center" vertical="center" wrapText="1"/>
    </xf>
    <xf numFmtId="0" fontId="10" fillId="0" borderId="3" xfId="53" applyFont="1" applyBorder="1" applyAlignment="1" applyProtection="1">
      <alignment horizontal="center" vertical="center" wrapText="1"/>
    </xf>
    <xf numFmtId="49" fontId="9" fillId="0" borderId="18" xfId="53" applyNumberFormat="1" applyFont="1" applyBorder="1" applyAlignment="1" applyProtection="1">
      <alignment horizontal="center" vertical="center" shrinkToFit="1"/>
      <protection locked="0"/>
    </xf>
    <xf numFmtId="49" fontId="9" fillId="0" borderId="18" xfId="53" applyNumberFormat="1" applyFont="1" applyBorder="1" applyAlignment="1" applyProtection="1">
      <alignment horizontal="center" vertical="center" wrapText="1"/>
    </xf>
    <xf numFmtId="177" fontId="9" fillId="0" borderId="18" xfId="53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3" fillId="0" borderId="0" xfId="5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49" fontId="13" fillId="0" borderId="20" xfId="0" applyNumberFormat="1" applyFont="1" applyFill="1" applyBorder="1" applyAlignment="1" applyProtection="1">
      <alignment horizontal="center" vertical="center" wrapText="1"/>
    </xf>
    <xf numFmtId="179" fontId="13" fillId="0" borderId="20" xfId="0" applyNumberFormat="1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justify" vertical="center" wrapText="1"/>
      <protection locked="0"/>
    </xf>
    <xf numFmtId="49" fontId="9" fillId="0" borderId="7" xfId="0" applyNumberFormat="1" applyFont="1" applyFill="1" applyBorder="1" applyAlignment="1" applyProtection="1">
      <alignment horizontal="justify" vertical="center" wrapText="1"/>
      <protection locked="0"/>
    </xf>
    <xf numFmtId="177" fontId="9" fillId="0" borderId="7" xfId="0" applyNumberFormat="1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/>
    </xf>
    <xf numFmtId="177" fontId="9" fillId="0" borderId="21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</xf>
    <xf numFmtId="177" fontId="9" fillId="0" borderId="0" xfId="0" applyNumberFormat="1" applyFont="1" applyFill="1" applyBorder="1" applyAlignment="1" applyProtection="1">
      <alignment vertical="center" shrinkToFi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vertical="center"/>
    </xf>
    <xf numFmtId="4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50" applyFont="1" applyFill="1" applyBorder="1" applyAlignment="1" applyProtection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/>
    </xf>
    <xf numFmtId="49" fontId="9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8" xfId="0" applyFont="1" applyFill="1" applyBorder="1" applyAlignment="1" applyProtection="1">
      <alignment horizontal="justify" vertical="center" wrapText="1"/>
      <protection locked="0"/>
    </xf>
    <xf numFmtId="0" fontId="9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shrinkToFit="1"/>
      <protection locked="0"/>
    </xf>
    <xf numFmtId="0" fontId="9" fillId="0" borderId="25" xfId="0" applyFont="1" applyFill="1" applyBorder="1" applyAlignment="1" applyProtection="1">
      <alignment horizontal="justify" vertical="center" wrapTex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49" fontId="15" fillId="0" borderId="20" xfId="0" applyNumberFormat="1" applyFont="1" applyFill="1" applyBorder="1" applyAlignment="1" applyProtection="1">
      <alignment horizontal="center" vertical="center" wrapText="1"/>
    </xf>
    <xf numFmtId="179" fontId="15" fillId="0" borderId="20" xfId="0" applyNumberFormat="1" applyFont="1" applyFill="1" applyBorder="1" applyAlignment="1" applyProtection="1">
      <alignment horizontal="center" vertical="center" wrapText="1"/>
    </xf>
    <xf numFmtId="49" fontId="16" fillId="0" borderId="6" xfId="0" applyNumberFormat="1" applyFont="1" applyFill="1" applyBorder="1" applyAlignment="1" applyProtection="1">
      <alignment horizontal="justify" vertical="center" wrapText="1"/>
      <protection locked="0"/>
    </xf>
    <xf numFmtId="49" fontId="17" fillId="0" borderId="7" xfId="0" applyNumberFormat="1" applyFont="1" applyFill="1" applyBorder="1" applyAlignment="1" applyProtection="1">
      <alignment horizontal="justify" vertical="center" wrapText="1"/>
      <protection locked="0"/>
    </xf>
    <xf numFmtId="177" fontId="17" fillId="0" borderId="7" xfId="0" applyNumberFormat="1" applyFont="1" applyFill="1" applyBorder="1" applyAlignment="1" applyProtection="1">
      <alignment horizontal="center" vertical="center" shrinkToFit="1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177" fontId="17" fillId="0" borderId="21" xfId="0" applyNumberFormat="1" applyFont="1" applyFill="1" applyBorder="1" applyAlignment="1" applyProtection="1">
      <alignment horizontal="center" vertical="center" shrinkToFit="1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177" fontId="17" fillId="0" borderId="0" xfId="0" applyNumberFormat="1" applyFont="1" applyFill="1" applyBorder="1" applyAlignment="1" applyProtection="1">
      <alignment vertical="center" shrinkToFit="1"/>
      <protection locked="0"/>
    </xf>
    <xf numFmtId="177" fontId="17" fillId="0" borderId="0" xfId="0" applyNumberFormat="1" applyFont="1" applyFill="1" applyBorder="1" applyAlignment="1" applyProtection="1">
      <alignment vertical="center" wrapText="1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177" fontId="17" fillId="0" borderId="21" xfId="0" applyNumberFormat="1" applyFont="1" applyFill="1" applyBorder="1" applyAlignment="1" applyProtection="1">
      <alignment horizontal="center" vertical="center" wrapText="1" shrinkToFit="1"/>
    </xf>
    <xf numFmtId="0" fontId="17" fillId="0" borderId="21" xfId="0" applyFont="1" applyFill="1" applyBorder="1" applyAlignment="1" applyProtection="1">
      <alignment vertical="center" shrinkToFit="1"/>
    </xf>
    <xf numFmtId="0" fontId="17" fillId="0" borderId="15" xfId="0" applyFont="1" applyFill="1" applyBorder="1" applyAlignment="1" applyProtection="1">
      <alignment vertical="center" shrinkToFit="1"/>
    </xf>
    <xf numFmtId="0" fontId="18" fillId="0" borderId="0" xfId="51" applyFont="1" applyAlignment="1" applyProtection="1">
      <alignment horizontal="center" vertical="center" wrapText="1"/>
    </xf>
    <xf numFmtId="0" fontId="18" fillId="0" borderId="0" xfId="51" applyFont="1" applyAlignment="1" applyProtection="1">
      <alignment horizontal="center" vertical="center"/>
    </xf>
    <xf numFmtId="0" fontId="19" fillId="0" borderId="0" xfId="51" applyFont="1" applyAlignment="1" applyProtection="1">
      <alignment horizontal="center" vertical="center"/>
    </xf>
    <xf numFmtId="0" fontId="20" fillId="0" borderId="0" xfId="51" applyFont="1" applyBorder="1" applyAlignment="1" applyProtection="1">
      <alignment horizontal="center" vertical="center"/>
      <protection locked="0"/>
    </xf>
    <xf numFmtId="0" fontId="6" fillId="0" borderId="19" xfId="51" applyFont="1" applyBorder="1" applyAlignment="1" applyProtection="1">
      <alignment horizontal="center" vertical="center"/>
    </xf>
    <xf numFmtId="0" fontId="6" fillId="0" borderId="20" xfId="51" applyFont="1" applyBorder="1" applyAlignment="1" applyProtection="1">
      <alignment horizontal="left" vertical="center"/>
      <protection locked="0"/>
    </xf>
    <xf numFmtId="0" fontId="6" fillId="0" borderId="20" xfId="51" applyFont="1" applyBorder="1" applyAlignment="1" applyProtection="1">
      <alignment horizontal="center" vertical="center"/>
    </xf>
    <xf numFmtId="0" fontId="6" fillId="0" borderId="26" xfId="51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/>
    </xf>
    <xf numFmtId="0" fontId="6" fillId="0" borderId="6" xfId="51" applyFont="1" applyBorder="1" applyAlignment="1" applyProtection="1">
      <alignment horizontal="center" vertical="center"/>
    </xf>
    <xf numFmtId="0" fontId="6" fillId="0" borderId="7" xfId="51" applyFont="1" applyBorder="1" applyAlignment="1" applyProtection="1">
      <alignment horizontal="center" vertical="center"/>
    </xf>
    <xf numFmtId="0" fontId="6" fillId="0" borderId="7" xfId="51" applyFont="1" applyBorder="1" applyAlignment="1" applyProtection="1">
      <alignment horizontal="center" vertical="center" wrapText="1"/>
    </xf>
    <xf numFmtId="0" fontId="9" fillId="0" borderId="6" xfId="51" applyFont="1" applyBorder="1" applyAlignment="1" applyProtection="1">
      <alignment horizontal="justify" vertical="center" wrapText="1"/>
      <protection locked="0"/>
    </xf>
    <xf numFmtId="0" fontId="6" fillId="0" borderId="7" xfId="51" applyFont="1" applyBorder="1" applyAlignment="1" applyProtection="1">
      <alignment horizontal="center" vertical="center" wrapText="1"/>
      <protection locked="0"/>
    </xf>
    <xf numFmtId="0" fontId="9" fillId="0" borderId="7" xfId="51" applyFont="1" applyBorder="1" applyAlignment="1" applyProtection="1">
      <alignment horizontal="justify" vertical="center" wrapText="1"/>
      <protection locked="0"/>
    </xf>
    <xf numFmtId="0" fontId="9" fillId="0" borderId="7" xfId="51" applyFont="1" applyBorder="1" applyAlignment="1" applyProtection="1">
      <alignment horizontal="justify" vertical="center"/>
      <protection locked="0"/>
    </xf>
    <xf numFmtId="178" fontId="9" fillId="0" borderId="7" xfId="51" applyNumberFormat="1" applyFont="1" applyBorder="1" applyAlignment="1" applyProtection="1">
      <alignment horizontal="center" vertical="center" shrinkToFit="1"/>
      <protection locked="0"/>
    </xf>
    <xf numFmtId="178" fontId="9" fillId="0" borderId="7" xfId="51" applyNumberFormat="1" applyFont="1" applyBorder="1" applyAlignment="1" applyProtection="1">
      <alignment horizontal="center" vertical="center" shrinkToFit="1"/>
    </xf>
    <xf numFmtId="178" fontId="9" fillId="0" borderId="7" xfId="51" applyNumberFormat="1" applyFont="1" applyBorder="1" applyAlignment="1" applyProtection="1">
      <alignment horizontal="center" vertical="center" wrapText="1" shrinkToFit="1"/>
    </xf>
    <xf numFmtId="0" fontId="9" fillId="0" borderId="28" xfId="51" applyFont="1" applyBorder="1" applyAlignment="1" applyProtection="1">
      <alignment horizontal="justify" vertical="center" wrapText="1"/>
      <protection locked="0"/>
    </xf>
    <xf numFmtId="0" fontId="12" fillId="0" borderId="28" xfId="51" applyFont="1" applyBorder="1" applyAlignment="1" applyProtection="1">
      <alignment horizontal="center" vertical="center" wrapText="1"/>
    </xf>
    <xf numFmtId="0" fontId="12" fillId="0" borderId="29" xfId="51" applyFont="1" applyBorder="1" applyAlignment="1" applyProtection="1">
      <alignment horizontal="center" vertical="center" wrapText="1"/>
    </xf>
    <xf numFmtId="0" fontId="12" fillId="0" borderId="30" xfId="51" applyFont="1" applyBorder="1" applyAlignment="1" applyProtection="1">
      <alignment horizontal="center" vertical="center" wrapText="1"/>
    </xf>
    <xf numFmtId="178" fontId="6" fillId="0" borderId="7" xfId="51" applyNumberFormat="1" applyFont="1" applyBorder="1" applyAlignment="1" applyProtection="1">
      <alignment horizontal="center" vertical="center" wrapText="1"/>
    </xf>
    <xf numFmtId="0" fontId="6" fillId="0" borderId="0" xfId="51" applyFont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/>
    </xf>
    <xf numFmtId="0" fontId="6" fillId="0" borderId="8" xfId="5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51" applyNumberFormat="1" applyFont="1" applyBorder="1" applyAlignment="1" applyProtection="1">
      <alignment horizontal="center" vertical="center" wrapText="1"/>
      <protection locked="0"/>
    </xf>
    <xf numFmtId="49" fontId="21" fillId="0" borderId="7" xfId="51" applyNumberFormat="1" applyFont="1" applyBorder="1" applyAlignment="1" applyProtection="1">
      <alignment horizontal="center" vertical="center" wrapText="1"/>
      <protection locked="0"/>
    </xf>
    <xf numFmtId="0" fontId="22" fillId="0" borderId="7" xfId="51" applyFont="1" applyBorder="1" applyAlignment="1" applyProtection="1">
      <alignment vertical="center" wrapText="1"/>
    </xf>
    <xf numFmtId="0" fontId="6" fillId="0" borderId="8" xfId="51" applyFont="1" applyBorder="1" applyAlignment="1" applyProtection="1">
      <alignment horizontal="center" vertical="center" wrapText="1"/>
    </xf>
    <xf numFmtId="0" fontId="14" fillId="0" borderId="0" xfId="52" applyFont="1" applyFill="1" applyAlignment="1" applyProtection="1">
      <alignment horizontal="center" vertical="center" wrapText="1"/>
    </xf>
    <xf numFmtId="49" fontId="23" fillId="0" borderId="19" xfId="0" applyNumberFormat="1" applyFont="1" applyFill="1" applyBorder="1" applyAlignment="1" applyProtection="1">
      <alignment horizontal="center" vertical="center" wrapText="1"/>
    </xf>
    <xf numFmtId="49" fontId="23" fillId="0" borderId="20" xfId="0" applyNumberFormat="1" applyFont="1" applyFill="1" applyBorder="1" applyAlignment="1" applyProtection="1">
      <alignment horizontal="center" vertical="center" wrapText="1"/>
    </xf>
    <xf numFmtId="179" fontId="23" fillId="0" borderId="20" xfId="0" applyNumberFormat="1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49" fontId="24" fillId="0" borderId="6" xfId="0" applyNumberFormat="1" applyFont="1" applyFill="1" applyBorder="1" applyAlignment="1" applyProtection="1">
      <alignment horizontal="justify" vertical="center" wrapText="1"/>
      <protection locked="0"/>
    </xf>
    <xf numFmtId="49" fontId="25" fillId="0" borderId="7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7" xfId="0" applyNumberFormat="1" applyFont="1" applyFill="1" applyBorder="1" applyAlignment="1" applyProtection="1">
      <alignment horizontal="justify" vertical="center" wrapText="1"/>
      <protection locked="0"/>
    </xf>
    <xf numFmtId="178" fontId="25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25" fillId="0" borderId="7" xfId="0" applyNumberFormat="1" applyFont="1" applyFill="1" applyBorder="1" applyAlignment="1" applyProtection="1">
      <alignment horizontal="center" vertical="center" shrinkToFit="1"/>
    </xf>
    <xf numFmtId="178" fontId="25" fillId="0" borderId="7" xfId="0" applyNumberFormat="1" applyFont="1" applyFill="1" applyBorder="1" applyAlignment="1" applyProtection="1">
      <alignment horizontal="center" vertical="center" shrinkToFit="1"/>
    </xf>
    <xf numFmtId="0" fontId="23" fillId="0" borderId="26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178" fontId="2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Fill="1" applyBorder="1" applyAlignment="1" applyProtection="1">
      <alignment horizontal="justify" vertical="center" wrapText="1"/>
      <protection locked="0"/>
    </xf>
    <xf numFmtId="178" fontId="25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 applyProtection="1">
      <alignment horizontal="center"/>
    </xf>
    <xf numFmtId="0" fontId="24" fillId="0" borderId="34" xfId="0" applyFont="1" applyFill="1" applyBorder="1" applyAlignment="1" applyProtection="1">
      <alignment horizontal="center"/>
    </xf>
    <xf numFmtId="178" fontId="25" fillId="0" borderId="34" xfId="0" applyNumberFormat="1" applyFont="1" applyFill="1" applyBorder="1" applyAlignment="1" applyProtection="1">
      <alignment horizontal="center" vertical="center" shrinkToFit="1"/>
    </xf>
    <xf numFmtId="0" fontId="25" fillId="0" borderId="0" xfId="0" applyFont="1" applyFill="1" applyBorder="1" applyAlignment="1" applyProtection="1">
      <protection locked="0"/>
    </xf>
    <xf numFmtId="178" fontId="25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34" xfId="0" applyFont="1" applyFill="1" applyBorder="1" applyAlignment="1" applyProtection="1">
      <alignment wrapText="1"/>
    </xf>
    <xf numFmtId="0" fontId="25" fillId="0" borderId="24" xfId="0" applyFont="1" applyFill="1" applyBorder="1" applyAlignment="1" applyProtection="1">
      <alignment wrapText="1"/>
    </xf>
    <xf numFmtId="0" fontId="25" fillId="0" borderId="35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justify" vertical="center" wrapText="1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4" fontId="6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justify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4" fontId="0" fillId="0" borderId="34" xfId="0" applyNumberFormat="1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/>
    <xf numFmtId="0" fontId="10" fillId="0" borderId="39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/>
    </xf>
    <xf numFmtId="0" fontId="4" fillId="0" borderId="37" xfId="0" applyFont="1" applyFill="1" applyBorder="1" applyAlignment="1" applyProtection="1">
      <alignment horizontal="center"/>
    </xf>
    <xf numFmtId="0" fontId="4" fillId="0" borderId="37" xfId="0" applyFont="1" applyFill="1" applyBorder="1" applyAlignment="1" applyProtection="1"/>
    <xf numFmtId="0" fontId="4" fillId="0" borderId="38" xfId="0" applyFont="1" applyFill="1" applyBorder="1" applyAlignment="1" applyProtection="1"/>
    <xf numFmtId="0" fontId="10" fillId="0" borderId="41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justify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23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34" xfId="0" applyFont="1" applyFill="1" applyBorder="1" applyAlignment="1" applyProtection="1">
      <alignment vertical="center"/>
    </xf>
    <xf numFmtId="4" fontId="9" fillId="0" borderId="34" xfId="0" applyNumberFormat="1" applyFont="1" applyFill="1" applyBorder="1" applyAlignment="1" applyProtection="1">
      <alignment horizontal="right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justify" vertical="center" wrapText="1"/>
      <protection locked="0"/>
    </xf>
    <xf numFmtId="0" fontId="4" fillId="0" borderId="38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2" xfId="0" applyBorder="1" applyAlignment="1" applyProtection="1">
      <protection locked="0"/>
    </xf>
    <xf numFmtId="0" fontId="0" fillId="0" borderId="23" xfId="0" applyFont="1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4" fontId="0" fillId="0" borderId="40" xfId="0" applyNumberForma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center" vertical="center"/>
    </xf>
    <xf numFmtId="4" fontId="0" fillId="0" borderId="48" xfId="0" applyNumberForma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 textRotation="255"/>
    </xf>
    <xf numFmtId="0" fontId="28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12" xfId="0" applyBorder="1" applyAlignment="1" applyProtection="1">
      <alignment vertical="center"/>
    </xf>
    <xf numFmtId="0" fontId="26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9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30" fillId="0" borderId="42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12" xfId="0" applyBorder="1" applyProtection="1"/>
    <xf numFmtId="0" fontId="0" fillId="0" borderId="5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vertical="center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0" fillId="0" borderId="55" xfId="0" applyBorder="1" applyAlignment="1" applyProtection="1">
      <alignment horizontal="right" vertical="center"/>
    </xf>
    <xf numFmtId="0" fontId="0" fillId="0" borderId="56" xfId="0" applyBorder="1" applyAlignment="1" applyProtection="1">
      <alignment horizontal="right" vertical="center"/>
    </xf>
    <xf numFmtId="0" fontId="0" fillId="0" borderId="57" xfId="0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58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right" vertical="center"/>
    </xf>
    <xf numFmtId="0" fontId="0" fillId="0" borderId="42" xfId="0" applyBorder="1" applyAlignment="1" applyProtection="1">
      <alignment horizontal="right" vertical="center"/>
    </xf>
    <xf numFmtId="0" fontId="4" fillId="0" borderId="4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6" fillId="0" borderId="29" xfId="0" applyFont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37" xfId="0" applyFont="1" applyBorder="1" applyAlignment="1" applyProtection="1">
      <alignment horizontal="left" vertical="center" shrinkToFit="1"/>
      <protection locked="0"/>
    </xf>
    <xf numFmtId="0" fontId="9" fillId="0" borderId="38" xfId="0" applyFont="1" applyBorder="1" applyAlignment="1" applyProtection="1">
      <alignment horizontal="left" vertical="center" shrinkToFit="1"/>
      <protection locked="0"/>
    </xf>
    <xf numFmtId="49" fontId="9" fillId="0" borderId="24" xfId="0" applyNumberFormat="1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vertical="center" wrapText="1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31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horizontal="center" vertical="center"/>
      <protection locked="0"/>
    </xf>
    <xf numFmtId="4" fontId="0" fillId="0" borderId="58" xfId="0" applyNumberForma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4" fillId="0" borderId="61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12" fillId="0" borderId="61" xfId="0" applyFont="1" applyBorder="1" applyAlignment="1" applyProtection="1">
      <alignment vertical="center"/>
    </xf>
    <xf numFmtId="0" fontId="9" fillId="0" borderId="61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/>
    </xf>
    <xf numFmtId="49" fontId="9" fillId="0" borderId="38" xfId="0" applyNumberFormat="1" applyFont="1" applyBorder="1" applyAlignment="1" applyProtection="1">
      <alignment horizontal="left" vertical="center" shrinkToFit="1"/>
      <protection locked="0"/>
    </xf>
    <xf numFmtId="0" fontId="31" fillId="0" borderId="62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63" xfId="0" applyFont="1" applyBorder="1" applyAlignment="1" applyProtection="1">
      <alignment horizontal="left" vertical="center" wrapText="1"/>
      <protection locked="0"/>
    </xf>
    <xf numFmtId="0" fontId="32" fillId="0" borderId="0" xfId="50" applyFont="1" applyBorder="1" applyAlignment="1" applyProtection="1">
      <alignment vertical="center"/>
      <protection locked="0"/>
    </xf>
    <xf numFmtId="0" fontId="32" fillId="0" borderId="0" xfId="50" applyFont="1" applyAlignment="1" applyProtection="1">
      <alignment vertical="center"/>
      <protection locked="0"/>
    </xf>
    <xf numFmtId="0" fontId="33" fillId="0" borderId="0" xfId="50" applyBorder="1" applyAlignment="1" applyProtection="1">
      <alignment vertical="center"/>
    </xf>
    <xf numFmtId="0" fontId="33" fillId="0" borderId="0" xfId="50" applyBorder="1" applyAlignment="1" applyProtection="1">
      <alignment vertical="center"/>
      <protection locked="0"/>
    </xf>
    <xf numFmtId="0" fontId="33" fillId="0" borderId="12" xfId="50" applyBorder="1" applyAlignment="1" applyProtection="1">
      <alignment vertical="center"/>
    </xf>
    <xf numFmtId="0" fontId="34" fillId="0" borderId="0" xfId="50" applyFont="1" applyAlignment="1" applyProtection="1">
      <alignment horizontal="center" vertical="top" wrapText="1"/>
    </xf>
    <xf numFmtId="0" fontId="35" fillId="0" borderId="0" xfId="50" applyFont="1" applyAlignment="1" applyProtection="1">
      <alignment horizontal="center" vertical="top" wrapText="1"/>
    </xf>
    <xf numFmtId="0" fontId="32" fillId="0" borderId="12" xfId="50" applyFont="1" applyBorder="1" applyAlignment="1" applyProtection="1">
      <alignment vertical="center"/>
    </xf>
    <xf numFmtId="0" fontId="32" fillId="0" borderId="0" xfId="50" applyFont="1" applyBorder="1" applyAlignment="1" applyProtection="1">
      <alignment vertical="center"/>
    </xf>
    <xf numFmtId="0" fontId="32" fillId="0" borderId="0" xfId="50" applyFont="1" applyBorder="1" applyAlignment="1" applyProtection="1">
      <alignment horizontal="centerContinuous" vertical="center"/>
    </xf>
    <xf numFmtId="0" fontId="5" fillId="0" borderId="0" xfId="50" applyFont="1" applyAlignment="1" applyProtection="1">
      <alignment horizontal="centerContinuous" vertical="center"/>
    </xf>
    <xf numFmtId="0" fontId="36" fillId="0" borderId="2" xfId="50" applyFont="1" applyBorder="1" applyAlignment="1" applyProtection="1">
      <alignment horizontal="center" vertical="center"/>
    </xf>
    <xf numFmtId="0" fontId="33" fillId="0" borderId="26" xfId="50" applyFont="1" applyBorder="1" applyAlignment="1" applyProtection="1">
      <alignment horizontal="left" vertical="center" wrapText="1"/>
      <protection locked="0"/>
    </xf>
    <xf numFmtId="0" fontId="33" fillId="0" borderId="27" xfId="50" applyFont="1" applyBorder="1" applyAlignment="1" applyProtection="1">
      <alignment horizontal="left" vertical="center" wrapText="1"/>
      <protection locked="0"/>
    </xf>
    <xf numFmtId="0" fontId="33" fillId="0" borderId="54" xfId="50" applyFont="1" applyBorder="1" applyAlignment="1" applyProtection="1">
      <alignment horizontal="left" vertical="center" wrapText="1"/>
      <protection locked="0"/>
    </xf>
    <xf numFmtId="0" fontId="36" fillId="0" borderId="45" xfId="50" applyFont="1" applyBorder="1" applyAlignment="1" applyProtection="1">
      <alignment horizontal="center" vertical="center"/>
    </xf>
    <xf numFmtId="0" fontId="36" fillId="0" borderId="28" xfId="50" applyFont="1" applyBorder="1" applyAlignment="1" applyProtection="1">
      <alignment horizontal="center" vertical="center"/>
    </xf>
    <xf numFmtId="0" fontId="33" fillId="0" borderId="23" xfId="50" applyFont="1" applyBorder="1" applyAlignment="1" applyProtection="1">
      <alignment horizontal="left" vertical="center" wrapText="1"/>
      <protection locked="0"/>
    </xf>
    <xf numFmtId="0" fontId="33" fillId="0" borderId="29" xfId="50" applyFont="1" applyBorder="1" applyAlignment="1" applyProtection="1">
      <alignment horizontal="left" vertical="center" wrapText="1"/>
      <protection locked="0"/>
    </xf>
    <xf numFmtId="0" fontId="33" fillId="0" borderId="30" xfId="50" applyFont="1" applyBorder="1" applyAlignment="1" applyProtection="1">
      <alignment horizontal="left" vertical="center" wrapText="1"/>
      <protection locked="0"/>
    </xf>
    <xf numFmtId="0" fontId="36" fillId="0" borderId="9" xfId="50" applyFont="1" applyBorder="1" applyAlignment="1" applyProtection="1">
      <alignment horizontal="center" vertical="center"/>
    </xf>
    <xf numFmtId="0" fontId="37" fillId="0" borderId="10" xfId="50" applyFont="1" applyBorder="1" applyAlignment="1" applyProtection="1">
      <alignment horizontal="left" vertical="center"/>
    </xf>
    <xf numFmtId="0" fontId="37" fillId="0" borderId="11" xfId="50" applyFont="1" applyBorder="1" applyAlignment="1" applyProtection="1">
      <alignment horizontal="left" vertical="center"/>
    </xf>
    <xf numFmtId="0" fontId="37" fillId="0" borderId="53" xfId="50" applyFont="1" applyBorder="1" applyAlignment="1" applyProtection="1">
      <alignment horizontal="left" vertical="center"/>
    </xf>
    <xf numFmtId="0" fontId="36" fillId="0" borderId="56" xfId="50" applyFont="1" applyBorder="1" applyAlignment="1" applyProtection="1">
      <alignment horizontal="center" vertical="center"/>
    </xf>
    <xf numFmtId="0" fontId="36" fillId="0" borderId="57" xfId="50" applyFont="1" applyBorder="1" applyAlignment="1" applyProtection="1">
      <alignment horizontal="center" vertical="center"/>
    </xf>
    <xf numFmtId="0" fontId="36" fillId="0" borderId="46" xfId="50" applyFont="1" applyBorder="1" applyAlignment="1" applyProtection="1">
      <alignment horizontal="center" vertical="center"/>
    </xf>
    <xf numFmtId="0" fontId="37" fillId="0" borderId="56" xfId="50" applyFont="1" applyBorder="1" applyAlignment="1" applyProtection="1">
      <alignment horizontal="left" vertical="center" wrapText="1"/>
      <protection locked="0"/>
    </xf>
    <xf numFmtId="0" fontId="37" fillId="0" borderId="57" xfId="50" applyFont="1" applyBorder="1" applyAlignment="1" applyProtection="1">
      <alignment horizontal="left" vertical="center" wrapText="1"/>
      <protection locked="0"/>
    </xf>
    <xf numFmtId="49" fontId="33" fillId="0" borderId="46" xfId="50" applyNumberFormat="1" applyFont="1" applyBorder="1" applyAlignment="1" applyProtection="1">
      <alignment horizontal="left" vertical="center" wrapText="1"/>
      <protection locked="0"/>
    </xf>
    <xf numFmtId="49" fontId="33" fillId="0" borderId="56" xfId="50" applyNumberFormat="1" applyFont="1" applyBorder="1" applyAlignment="1" applyProtection="1">
      <alignment horizontal="left" vertical="center" wrapText="1"/>
      <protection locked="0"/>
    </xf>
    <xf numFmtId="0" fontId="38" fillId="0" borderId="42" xfId="50" applyFont="1" applyBorder="1" applyAlignment="1" applyProtection="1">
      <alignment horizontal="center" vertical="center"/>
    </xf>
    <xf numFmtId="0" fontId="5" fillId="0" borderId="9" xfId="50" applyFont="1" applyBorder="1" applyAlignment="1" applyProtection="1">
      <alignment horizontal="center" vertical="center"/>
    </xf>
    <xf numFmtId="0" fontId="5" fillId="0" borderId="0" xfId="50" applyFont="1" applyBorder="1" applyAlignment="1" applyProtection="1">
      <alignment horizontal="center" vertical="center"/>
    </xf>
    <xf numFmtId="0" fontId="5" fillId="0" borderId="64" xfId="50" applyFont="1" applyBorder="1" applyAlignment="1" applyProtection="1">
      <alignment horizontal="center" vertical="center"/>
    </xf>
    <xf numFmtId="0" fontId="5" fillId="0" borderId="0" xfId="50" applyFont="1" applyBorder="1" applyAlignment="1" applyProtection="1">
      <alignment horizontal="center" vertical="center" wrapText="1"/>
    </xf>
    <xf numFmtId="0" fontId="5" fillId="0" borderId="64" xfId="50" applyFont="1" applyBorder="1" applyAlignment="1" applyProtection="1">
      <alignment horizontal="center" vertical="center" wrapText="1"/>
    </xf>
    <xf numFmtId="0" fontId="36" fillId="0" borderId="59" xfId="50" applyFont="1" applyBorder="1" applyAlignment="1" applyProtection="1">
      <alignment horizontal="center" vertical="center"/>
    </xf>
    <xf numFmtId="0" fontId="36" fillId="0" borderId="60" xfId="50" applyFont="1" applyBorder="1" applyAlignment="1" applyProtection="1">
      <alignment horizontal="center" vertical="center"/>
    </xf>
    <xf numFmtId="0" fontId="36" fillId="0" borderId="65" xfId="50" applyFont="1" applyBorder="1" applyAlignment="1" applyProtection="1">
      <alignment horizontal="center" vertical="center"/>
    </xf>
    <xf numFmtId="0" fontId="36" fillId="0" borderId="60" xfId="50" applyFont="1" applyBorder="1" applyAlignment="1" applyProtection="1">
      <alignment horizontal="center" vertical="center" wrapText="1"/>
    </xf>
    <xf numFmtId="0" fontId="36" fillId="0" borderId="65" xfId="50" applyFont="1" applyBorder="1" applyAlignment="1" applyProtection="1">
      <alignment horizontal="center" vertical="center" wrapText="1"/>
    </xf>
    <xf numFmtId="0" fontId="5" fillId="0" borderId="59" xfId="50" applyFont="1" applyBorder="1" applyAlignment="1" applyProtection="1">
      <alignment horizontal="center" vertical="center"/>
    </xf>
    <xf numFmtId="0" fontId="5" fillId="0" borderId="60" xfId="50" applyFont="1" applyBorder="1" applyAlignment="1" applyProtection="1">
      <alignment horizontal="center" vertical="center"/>
    </xf>
    <xf numFmtId="0" fontId="5" fillId="0" borderId="65" xfId="50" applyFont="1" applyBorder="1" applyAlignment="1" applyProtection="1">
      <alignment horizontal="center" vertical="center"/>
    </xf>
    <xf numFmtId="0" fontId="5" fillId="0" borderId="60" xfId="50" applyFont="1" applyBorder="1" applyAlignment="1" applyProtection="1">
      <alignment horizontal="center" vertical="center" wrapText="1"/>
    </xf>
    <xf numFmtId="0" fontId="5" fillId="0" borderId="65" xfId="50" applyFont="1" applyBorder="1" applyAlignment="1" applyProtection="1">
      <alignment horizontal="center" vertical="center" wrapText="1"/>
    </xf>
    <xf numFmtId="0" fontId="33" fillId="0" borderId="36" xfId="50" applyBorder="1" applyAlignment="1" applyProtection="1">
      <alignment horizontal="center" vertical="center"/>
    </xf>
    <xf numFmtId="0" fontId="33" fillId="0" borderId="37" xfId="50" applyBorder="1" applyAlignment="1" applyProtection="1">
      <alignment horizontal="center" vertical="center"/>
    </xf>
    <xf numFmtId="0" fontId="33" fillId="0" borderId="38" xfId="50" applyBorder="1" applyAlignment="1" applyProtection="1">
      <alignment horizontal="center" vertical="center"/>
    </xf>
    <xf numFmtId="0" fontId="38" fillId="0" borderId="0" xfId="50" applyFont="1" applyBorder="1" applyAlignment="1" applyProtection="1">
      <alignment horizontal="centerContinuous" vertical="center"/>
    </xf>
    <xf numFmtId="0" fontId="5" fillId="0" borderId="1" xfId="50" applyFont="1" applyBorder="1" applyAlignment="1" applyProtection="1">
      <alignment horizontal="center" vertical="center"/>
      <protection locked="0"/>
    </xf>
    <xf numFmtId="0" fontId="37" fillId="0" borderId="5" xfId="50" applyFont="1" applyBorder="1" applyAlignment="1" applyProtection="1">
      <alignment horizontal="left" vertical="center" wrapText="1"/>
      <protection locked="0"/>
    </xf>
    <xf numFmtId="0" fontId="37" fillId="0" borderId="16" xfId="50" applyFont="1" applyBorder="1" applyAlignment="1" applyProtection="1">
      <alignment horizontal="left" vertical="center" wrapText="1"/>
      <protection locked="0"/>
    </xf>
    <xf numFmtId="0" fontId="37" fillId="0" borderId="45" xfId="50" applyFont="1" applyBorder="1" applyAlignment="1" applyProtection="1">
      <alignment horizontal="left" vertical="center" wrapText="1"/>
      <protection locked="0"/>
    </xf>
    <xf numFmtId="0" fontId="32" fillId="0" borderId="23" xfId="50" applyFont="1" applyBorder="1" applyAlignment="1" applyProtection="1">
      <alignment horizontal="center" vertical="center"/>
    </xf>
    <xf numFmtId="0" fontId="32" fillId="0" borderId="30" xfId="50" applyFont="1" applyBorder="1" applyAlignment="1" applyProtection="1">
      <alignment horizontal="center" vertical="center"/>
    </xf>
    <xf numFmtId="0" fontId="33" fillId="0" borderId="66" xfId="50" applyFont="1" applyBorder="1" applyAlignment="1" applyProtection="1">
      <alignment horizontal="left" vertical="center" wrapText="1"/>
      <protection locked="0"/>
    </xf>
    <xf numFmtId="0" fontId="33" fillId="0" borderId="60" xfId="50" applyFont="1" applyBorder="1" applyAlignment="1" applyProtection="1">
      <alignment horizontal="left" vertical="center" wrapText="1"/>
      <protection locked="0"/>
    </xf>
    <xf numFmtId="0" fontId="33" fillId="0" borderId="46" xfId="50" applyFont="1" applyBorder="1" applyAlignment="1" applyProtection="1">
      <alignment horizontal="left" vertical="center" wrapText="1"/>
      <protection locked="0"/>
    </xf>
    <xf numFmtId="0" fontId="39" fillId="0" borderId="66" xfId="50" applyFont="1" applyBorder="1" applyAlignment="1" applyProtection="1">
      <alignment horizontal="center" vertical="center"/>
    </xf>
    <xf numFmtId="4" fontId="33" fillId="0" borderId="60" xfId="50" applyNumberFormat="1" applyBorder="1" applyAlignment="1" applyProtection="1">
      <alignment horizontal="center" vertical="center"/>
      <protection locked="0"/>
    </xf>
    <xf numFmtId="0" fontId="33" fillId="0" borderId="66" xfId="50" applyBorder="1" applyAlignment="1" applyProtection="1">
      <alignment horizontal="center" vertical="center"/>
    </xf>
    <xf numFmtId="0" fontId="33" fillId="0" borderId="60" xfId="50" applyBorder="1" applyAlignment="1" applyProtection="1">
      <alignment horizontal="center" vertical="center"/>
    </xf>
    <xf numFmtId="0" fontId="40" fillId="0" borderId="66" xfId="50" applyFont="1" applyBorder="1" applyAlignment="1" applyProtection="1">
      <alignment horizontal="center" vertical="center"/>
      <protection locked="0"/>
    </xf>
    <xf numFmtId="0" fontId="40" fillId="0" borderId="46" xfId="50" applyFont="1" applyBorder="1" applyAlignment="1" applyProtection="1">
      <alignment horizontal="center" vertical="center"/>
      <protection locked="0"/>
    </xf>
    <xf numFmtId="49" fontId="33" fillId="0" borderId="57" xfId="50" applyNumberFormat="1" applyFont="1" applyBorder="1" applyAlignment="1" applyProtection="1">
      <alignment horizontal="left" vertical="center" wrapText="1"/>
      <protection locked="0"/>
    </xf>
    <xf numFmtId="49" fontId="37" fillId="0" borderId="46" xfId="50" applyNumberFormat="1" applyFont="1" applyBorder="1" applyAlignment="1" applyProtection="1">
      <alignment horizontal="left" vertical="center" wrapText="1"/>
      <protection locked="0"/>
    </xf>
    <xf numFmtId="49" fontId="37" fillId="0" borderId="56" xfId="50" applyNumberFormat="1" applyFont="1" applyBorder="1" applyAlignment="1" applyProtection="1">
      <alignment horizontal="left" vertical="center" wrapText="1"/>
      <protection locked="0"/>
    </xf>
    <xf numFmtId="0" fontId="5" fillId="0" borderId="58" xfId="50" applyFont="1" applyBorder="1" applyAlignment="1" applyProtection="1">
      <alignment horizontal="center" vertical="center"/>
    </xf>
    <xf numFmtId="0" fontId="5" fillId="0" borderId="46" xfId="50" applyFont="1" applyBorder="1" applyAlignment="1" applyProtection="1">
      <alignment horizontal="center" vertical="center"/>
    </xf>
    <xf numFmtId="0" fontId="33" fillId="0" borderId="49" xfId="50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683</xdr:colOff>
      <xdr:row>0</xdr:row>
      <xdr:rowOff>80596</xdr:rowOff>
    </xdr:from>
    <xdr:to>
      <xdr:col>0</xdr:col>
      <xdr:colOff>395675</xdr:colOff>
      <xdr:row>18</xdr:row>
      <xdr:rowOff>13356</xdr:rowOff>
    </xdr:to>
    <xdr:sp>
      <xdr:nvSpPr>
        <xdr:cNvPr id="13" name="TextBox 12"/>
        <xdr:cNvSpPr txBox="1"/>
      </xdr:nvSpPr>
      <xdr:spPr>
        <a:xfrm>
          <a:off x="635" y="80010"/>
          <a:ext cx="394970" cy="561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t"/>
        <a:lstStyle/>
        <a:p>
          <a:r>
            <a:rPr lang="zh-CN" altLang="en-US" sz="1100" b="1">
              <a:latin typeface="仿宋_GB2312" pitchFamily="49" charset="-122"/>
              <a:ea typeface="仿宋_GB2312" pitchFamily="49" charset="-122"/>
            </a:rPr>
            <a:t>          装     订     线</a:t>
          </a:r>
          <a:endParaRPr lang="zh-CN" altLang="en-US" sz="1100" b="1">
            <a:latin typeface="仿宋_GB2312" pitchFamily="49" charset="-122"/>
            <a:ea typeface="仿宋_GB2312" pitchFamily="49" charset="-122"/>
          </a:endParaRPr>
        </a:p>
      </xdr:txBody>
    </xdr:sp>
    <xdr:clientData/>
  </xdr:twoCellAnchor>
  <xdr:twoCellAnchor>
    <xdr:from>
      <xdr:col>0</xdr:col>
      <xdr:colOff>776654</xdr:colOff>
      <xdr:row>0</xdr:row>
      <xdr:rowOff>65940</xdr:rowOff>
    </xdr:from>
    <xdr:to>
      <xdr:col>0</xdr:col>
      <xdr:colOff>791307</xdr:colOff>
      <xdr:row>24</xdr:row>
      <xdr:rowOff>39180</xdr:rowOff>
    </xdr:to>
    <xdr:cxnSp>
      <xdr:nvCxnSpPr>
        <xdr:cNvPr id="15" name="直接连接符 14"/>
        <xdr:cNvCxnSpPr/>
      </xdr:nvCxnSpPr>
      <xdr:spPr>
        <a:xfrm rot="16200000" flipH="1">
          <a:off x="-2635250" y="3477895"/>
          <a:ext cx="6838315" cy="14605"/>
        </a:xfrm>
        <a:prstGeom prst="line">
          <a:avLst/>
        </a:prstGeom>
        <a:ln w="127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6350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Q5" sqref="Q5"/>
    </sheetView>
  </sheetViews>
  <sheetFormatPr defaultColWidth="9" defaultRowHeight="14.4"/>
  <cols>
    <col min="1" max="1" width="1.5" style="406" customWidth="1"/>
    <col min="2" max="2" width="13.75" style="407" customWidth="1"/>
    <col min="3" max="4" width="6.625" style="407" customWidth="1"/>
    <col min="5" max="5" width="10.625" style="407" customWidth="1"/>
    <col min="6" max="7" width="8.625" style="407" customWidth="1"/>
    <col min="8" max="8" width="10.25" style="407" customWidth="1"/>
    <col min="9" max="9" width="1.625" style="407" customWidth="1"/>
    <col min="10" max="10" width="7.375" style="407" customWidth="1"/>
    <col min="11" max="11" width="10.625" style="407" customWidth="1"/>
    <col min="12" max="13" width="5.625" style="407" customWidth="1"/>
    <col min="14" max="15" width="7.625" style="407" customWidth="1"/>
    <col min="16" max="16384" width="9" style="407"/>
  </cols>
  <sheetData>
    <row r="1" ht="78" customHeight="1" spans="1:15">
      <c r="A1" s="408"/>
      <c r="B1" s="409" t="s">
        <v>0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="404" customFormat="1" ht="30.95" customHeight="1" spans="1:15">
      <c r="A2" s="411"/>
      <c r="B2" s="412"/>
      <c r="C2" s="412"/>
      <c r="D2" s="412"/>
      <c r="E2" s="413"/>
      <c r="F2" s="413"/>
      <c r="G2" s="414"/>
      <c r="H2" s="414"/>
      <c r="I2" s="414"/>
      <c r="J2" s="414"/>
      <c r="K2" s="454" t="s">
        <v>1</v>
      </c>
      <c r="L2" s="455"/>
      <c r="M2" s="455"/>
      <c r="N2" s="455"/>
      <c r="O2" s="455"/>
    </row>
    <row r="3" s="405" customFormat="1" ht="30" customHeight="1" spans="1:15">
      <c r="A3" s="411"/>
      <c r="B3" s="415" t="s">
        <v>2</v>
      </c>
      <c r="C3" s="416"/>
      <c r="D3" s="417"/>
      <c r="E3" s="417"/>
      <c r="F3" s="418"/>
      <c r="G3" s="419" t="s">
        <v>3</v>
      </c>
      <c r="H3" s="415"/>
      <c r="I3" s="456"/>
      <c r="J3" s="457"/>
      <c r="K3" s="457"/>
      <c r="L3" s="457"/>
      <c r="M3" s="457"/>
      <c r="N3" s="457"/>
      <c r="O3" s="458"/>
    </row>
    <row r="4" s="405" customFormat="1" ht="30" customHeight="1" spans="1:15">
      <c r="A4" s="411"/>
      <c r="B4" s="420" t="s">
        <v>4</v>
      </c>
      <c r="C4" s="421"/>
      <c r="D4" s="422"/>
      <c r="E4" s="422"/>
      <c r="F4" s="422"/>
      <c r="G4" s="422"/>
      <c r="H4" s="423"/>
      <c r="I4" s="459" t="s">
        <v>5</v>
      </c>
      <c r="J4" s="460"/>
      <c r="K4" s="461"/>
      <c r="L4" s="462"/>
      <c r="M4" s="462"/>
      <c r="N4" s="462"/>
      <c r="O4" s="463"/>
    </row>
    <row r="5" ht="44.25" customHeight="1" spans="1:15">
      <c r="A5" s="408"/>
      <c r="B5" s="424" t="s">
        <v>6</v>
      </c>
      <c r="C5" s="425" t="str">
        <f>IF(J5="","",IF((J5-INT(J5))=0,TEXT(J5,"[DBNUM2]")&amp;"元整",IF(INT(J5*10)-J5*10=0,TEXT(INT(J5),"[DBNUM2]")&amp;"元"&amp;TEXT(INT(J5*10)-INT(J5)*10,"[DBNUM2]")&amp;"角整",TEXT(INT(J5),"[DBNUM2]")&amp;"元"&amp;IF(INT(J5*10)-INT(J5)*10=0,"零",TEXT(INT(J5*10)-INT(J5)*10,"[DBNUM2]")&amp;"角")&amp;TEXT(RIGHT(J5,1),"[DBNUM2]")&amp;"分")))</f>
        <v/>
      </c>
      <c r="D5" s="426"/>
      <c r="E5" s="426"/>
      <c r="F5" s="426"/>
      <c r="G5" s="426"/>
      <c r="H5" s="427"/>
      <c r="I5" s="464" t="s">
        <v>7</v>
      </c>
      <c r="J5" s="465"/>
      <c r="K5" s="465"/>
      <c r="L5" s="466" t="s">
        <v>8</v>
      </c>
      <c r="M5" s="467"/>
      <c r="N5" s="468"/>
      <c r="O5" s="469"/>
    </row>
    <row r="6" ht="30" customHeight="1" spans="1:15">
      <c r="A6" s="408"/>
      <c r="B6" s="428" t="s">
        <v>9</v>
      </c>
      <c r="C6" s="428"/>
      <c r="D6" s="428"/>
      <c r="E6" s="428"/>
      <c r="F6" s="429"/>
      <c r="G6" s="430" t="s">
        <v>10</v>
      </c>
      <c r="H6" s="428"/>
      <c r="I6" s="428"/>
      <c r="J6" s="428"/>
      <c r="K6" s="429"/>
      <c r="L6" s="430" t="s">
        <v>11</v>
      </c>
      <c r="M6" s="428"/>
      <c r="N6" s="428"/>
      <c r="O6" s="428"/>
    </row>
    <row r="7" ht="39.75" customHeight="1" spans="1:15">
      <c r="A7" s="408"/>
      <c r="B7" s="431"/>
      <c r="C7" s="431"/>
      <c r="D7" s="431"/>
      <c r="E7" s="431"/>
      <c r="F7" s="432"/>
      <c r="G7" s="433"/>
      <c r="H7" s="434"/>
      <c r="I7" s="434"/>
      <c r="J7" s="434"/>
      <c r="K7" s="470"/>
      <c r="L7" s="471"/>
      <c r="M7" s="472"/>
      <c r="N7" s="472"/>
      <c r="O7" s="472"/>
    </row>
    <row r="8" ht="24.95" customHeight="1" spans="1:15">
      <c r="A8" s="408"/>
      <c r="B8" s="435" t="s">
        <v>12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</row>
    <row r="9" ht="30" customHeight="1" spans="1:15">
      <c r="A9" s="408"/>
      <c r="B9" s="436" t="s">
        <v>13</v>
      </c>
      <c r="C9" s="437"/>
      <c r="D9" s="438"/>
      <c r="E9" s="439" t="s">
        <v>14</v>
      </c>
      <c r="F9" s="439"/>
      <c r="G9" s="440"/>
      <c r="H9" s="439" t="s">
        <v>15</v>
      </c>
      <c r="I9" s="439"/>
      <c r="J9" s="439"/>
      <c r="K9" s="440"/>
      <c r="L9" s="437" t="s">
        <v>16</v>
      </c>
      <c r="M9" s="437"/>
      <c r="N9" s="437"/>
      <c r="O9" s="473"/>
    </row>
    <row r="10" ht="45" customHeight="1" spans="1:15">
      <c r="A10" s="408"/>
      <c r="B10" s="441"/>
      <c r="C10" s="442"/>
      <c r="D10" s="443"/>
      <c r="E10" s="444"/>
      <c r="F10" s="444"/>
      <c r="G10" s="445"/>
      <c r="H10" s="444"/>
      <c r="I10" s="444"/>
      <c r="J10" s="444"/>
      <c r="K10" s="445"/>
      <c r="L10" s="442"/>
      <c r="M10" s="442"/>
      <c r="N10" s="442"/>
      <c r="O10" s="430"/>
    </row>
    <row r="11" ht="30" customHeight="1" spans="1:15">
      <c r="A11" s="408"/>
      <c r="B11" s="446" t="s">
        <v>17</v>
      </c>
      <c r="C11" s="447"/>
      <c r="D11" s="448"/>
      <c r="E11" s="449" t="s">
        <v>18</v>
      </c>
      <c r="F11" s="449"/>
      <c r="G11" s="450"/>
      <c r="H11" s="449" t="s">
        <v>19</v>
      </c>
      <c r="I11" s="449"/>
      <c r="J11" s="449"/>
      <c r="K11" s="450"/>
      <c r="L11" s="447" t="s">
        <v>20</v>
      </c>
      <c r="M11" s="447"/>
      <c r="N11" s="447"/>
      <c r="O11" s="474"/>
    </row>
    <row r="12" ht="45" customHeight="1" spans="1:15">
      <c r="A12" s="408"/>
      <c r="B12" s="451"/>
      <c r="C12" s="452"/>
      <c r="D12" s="453"/>
      <c r="E12" s="452"/>
      <c r="F12" s="452"/>
      <c r="G12" s="453"/>
      <c r="H12" s="452"/>
      <c r="I12" s="452"/>
      <c r="J12" s="452"/>
      <c r="K12" s="453"/>
      <c r="L12" s="452"/>
      <c r="M12" s="452"/>
      <c r="N12" s="452"/>
      <c r="O12" s="475"/>
    </row>
  </sheetData>
  <sheetProtection password="C593" sheet="1" objects="1" scenarios="1"/>
  <mergeCells count="35">
    <mergeCell ref="B1:O1"/>
    <mergeCell ref="L2:O2"/>
    <mergeCell ref="C3:F3"/>
    <mergeCell ref="G3:H3"/>
    <mergeCell ref="I3:O3"/>
    <mergeCell ref="C4:H4"/>
    <mergeCell ref="I4:J4"/>
    <mergeCell ref="K4:O4"/>
    <mergeCell ref="C5:H5"/>
    <mergeCell ref="J5:K5"/>
    <mergeCell ref="L5:M5"/>
    <mergeCell ref="N5:O5"/>
    <mergeCell ref="B6:F6"/>
    <mergeCell ref="G6:K6"/>
    <mergeCell ref="L6:O6"/>
    <mergeCell ref="B7:F7"/>
    <mergeCell ref="G7:K7"/>
    <mergeCell ref="L7:O7"/>
    <mergeCell ref="B8:O8"/>
    <mergeCell ref="B9:D9"/>
    <mergeCell ref="E9:G9"/>
    <mergeCell ref="H9:K9"/>
    <mergeCell ref="L9:O9"/>
    <mergeCell ref="B10:D10"/>
    <mergeCell ref="E10:G10"/>
    <mergeCell ref="H10:K10"/>
    <mergeCell ref="L10:O10"/>
    <mergeCell ref="B11:D11"/>
    <mergeCell ref="E11:G11"/>
    <mergeCell ref="H11:K11"/>
    <mergeCell ref="L11:O11"/>
    <mergeCell ref="B12:D12"/>
    <mergeCell ref="E12:G12"/>
    <mergeCell ref="H12:K12"/>
    <mergeCell ref="L12:O12"/>
  </mergeCells>
  <dataValidations count="11">
    <dataValidation allowBlank="1" showInputMessage="1" showErrorMessage="1" prompt="请填写部门全称" sqref="C3:F3"/>
    <dataValidation allowBlank="1" showInputMessage="1" showErrorMessage="1" prompt="请填写项目资金全称" sqref="C4:H4"/>
    <dataValidation allowBlank="1" showInputMessage="1" showErrorMessage="1" prompt="请简述用款事由" sqref="I3:O3"/>
    <dataValidation allowBlank="1" showInputMessage="1" showErrorMessage="1" prompt="请选择项目" sqref="I4"/>
    <dataValidation allowBlank="1" showInputMessage="1" showErrorMessage="1" prompt="自动转换" sqref="C5"/>
    <dataValidation type="list" allowBlank="1" showInputMessage="1" showErrorMessage="1" prompt="请选择支付方式" sqref="N5:O5">
      <formula1>"电汇,转账支票"</formula1>
    </dataValidation>
    <dataValidation allowBlank="1" showInputMessage="1" showErrorMessage="1" prompt="请填写金额" sqref="J5:K5"/>
    <dataValidation allowBlank="1" showInputMessage="1" showErrorMessage="1" prompt="请输入" sqref="C6 D6 E6:F6"/>
    <dataValidation allowBlank="1" showInputMessage="1" showErrorMessage="1" prompt="请填写收款单位全称" sqref="B7:F7"/>
    <dataValidation allowBlank="1" showInputMessage="1" showErrorMessage="1" prompt="请填写***银行***支行" sqref="G7:K7"/>
    <dataValidation allowBlank="1" showInputMessage="1" showErrorMessage="1" prompt="请填写完整银行账号" sqref="L7:O7"/>
  </dataValidations>
  <printOptions horizontalCentered="1"/>
  <pageMargins left="1.37795275590551" right="0.393700787401575" top="0.984251968503937" bottom="0.15748031496063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"/>
  <sheetViews>
    <sheetView workbookViewId="0">
      <pane ySplit="3" topLeftCell="A50" activePane="bottomLeft" state="frozen"/>
      <selection/>
      <selection pane="bottomLeft" activeCell="K54" sqref="K54"/>
    </sheetView>
  </sheetViews>
  <sheetFormatPr defaultColWidth="9" defaultRowHeight="15.6"/>
  <cols>
    <col min="1" max="1" width="5.5" style="70" customWidth="1"/>
    <col min="2" max="2" width="13.125" style="70" customWidth="1"/>
    <col min="3" max="3" width="8.25" style="70" customWidth="1"/>
    <col min="4" max="4" width="10.25" style="70" customWidth="1"/>
    <col min="5" max="5" width="10.125" style="70" customWidth="1"/>
    <col min="6" max="6" width="12.25" style="70" customWidth="1"/>
    <col min="7" max="7" width="12.625" style="70" customWidth="1"/>
    <col min="8" max="8" width="14.375" style="70" customWidth="1"/>
    <col min="9" max="9" width="9.25" style="70" customWidth="1"/>
    <col min="10" max="10" width="16.75" style="70" customWidth="1"/>
    <col min="11" max="11" width="12.5" style="70" customWidth="1"/>
    <col min="12" max="12" width="7.5" style="70" customWidth="1"/>
    <col min="13" max="16384" width="9" style="70"/>
  </cols>
  <sheetData>
    <row r="1" ht="66" customHeight="1" spans="1:12">
      <c r="A1" s="156" t="s">
        <v>84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="69" customFormat="1" ht="41.25" customHeight="1" spans="1:12">
      <c r="A2" s="72" t="s">
        <v>2</v>
      </c>
      <c r="B2" s="72"/>
      <c r="C2" s="73"/>
      <c r="D2" s="73"/>
      <c r="E2" s="73"/>
      <c r="F2" s="73"/>
      <c r="G2" s="73"/>
      <c r="H2" s="74" t="s">
        <v>1</v>
      </c>
      <c r="I2" s="74"/>
      <c r="J2" s="84"/>
      <c r="K2" s="84"/>
      <c r="L2" s="84"/>
    </row>
    <row r="3" s="69" customFormat="1" ht="19.2" spans="1:12">
      <c r="A3" s="157" t="s">
        <v>85</v>
      </c>
      <c r="B3" s="158" t="s">
        <v>86</v>
      </c>
      <c r="C3" s="158" t="s">
        <v>67</v>
      </c>
      <c r="D3" s="158" t="s">
        <v>87</v>
      </c>
      <c r="E3" s="158" t="s">
        <v>79</v>
      </c>
      <c r="F3" s="159" t="s">
        <v>88</v>
      </c>
      <c r="G3" s="160" t="s">
        <v>89</v>
      </c>
      <c r="H3" s="160" t="s">
        <v>61</v>
      </c>
      <c r="I3" s="160" t="s">
        <v>34</v>
      </c>
      <c r="J3" s="160" t="s">
        <v>76</v>
      </c>
      <c r="K3" s="167" t="s">
        <v>90</v>
      </c>
      <c r="L3" s="168" t="s">
        <v>91</v>
      </c>
    </row>
    <row r="4" s="69" customFormat="1" ht="24.95" customHeight="1" spans="1:12">
      <c r="A4" s="161"/>
      <c r="B4" s="162"/>
      <c r="C4" s="162"/>
      <c r="D4" s="162"/>
      <c r="E4" s="163"/>
      <c r="F4" s="164"/>
      <c r="G4" s="165">
        <f t="shared" ref="G4:G66" si="0">IF(F4&gt;62500,F4*0.8*0.4-7000,IF(F4&gt;25000,F4*0.8*0.3-2000,IF(F4&gt;4000,F4*0.8*0.2,IF((F4-800)&gt;0,(F4-800)*0.2,0))))</f>
        <v>0</v>
      </c>
      <c r="H4" s="166">
        <f t="shared" ref="H4:H66" si="1">F4-G4</f>
        <v>0</v>
      </c>
      <c r="I4" s="169"/>
      <c r="J4" s="170"/>
      <c r="K4" s="171"/>
      <c r="L4" s="172"/>
    </row>
    <row r="5" s="69" customFormat="1" ht="24.95" customHeight="1" spans="1:12">
      <c r="A5" s="161"/>
      <c r="B5" s="162"/>
      <c r="C5" s="162"/>
      <c r="D5" s="162"/>
      <c r="E5" s="163"/>
      <c r="F5" s="164"/>
      <c r="G5" s="165">
        <f t="shared" si="0"/>
        <v>0</v>
      </c>
      <c r="H5" s="166">
        <f t="shared" si="1"/>
        <v>0</v>
      </c>
      <c r="I5" s="173"/>
      <c r="J5" s="174"/>
      <c r="K5" s="171"/>
      <c r="L5" s="172"/>
    </row>
    <row r="6" s="69" customFormat="1" ht="24.95" customHeight="1" spans="1:12">
      <c r="A6" s="161"/>
      <c r="B6" s="162"/>
      <c r="C6" s="162"/>
      <c r="D6" s="162"/>
      <c r="E6" s="163"/>
      <c r="F6" s="164"/>
      <c r="G6" s="165">
        <f t="shared" si="0"/>
        <v>0</v>
      </c>
      <c r="H6" s="166">
        <f t="shared" si="1"/>
        <v>0</v>
      </c>
      <c r="I6" s="173"/>
      <c r="J6" s="174"/>
      <c r="K6" s="171"/>
      <c r="L6" s="172"/>
    </row>
    <row r="7" s="69" customFormat="1" ht="24.95" customHeight="1" spans="1:12">
      <c r="A7" s="161"/>
      <c r="B7" s="162"/>
      <c r="C7" s="162"/>
      <c r="D7" s="162"/>
      <c r="E7" s="163"/>
      <c r="F7" s="164"/>
      <c r="G7" s="165">
        <f t="shared" si="0"/>
        <v>0</v>
      </c>
      <c r="H7" s="166">
        <f t="shared" si="1"/>
        <v>0</v>
      </c>
      <c r="I7" s="173"/>
      <c r="J7" s="174"/>
      <c r="K7" s="171"/>
      <c r="L7" s="172"/>
    </row>
    <row r="8" s="69" customFormat="1" ht="24.95" customHeight="1" spans="1:12">
      <c r="A8" s="161"/>
      <c r="B8" s="162"/>
      <c r="C8" s="162"/>
      <c r="D8" s="162"/>
      <c r="E8" s="163"/>
      <c r="F8" s="164"/>
      <c r="G8" s="165">
        <f t="shared" si="0"/>
        <v>0</v>
      </c>
      <c r="H8" s="166">
        <f t="shared" si="1"/>
        <v>0</v>
      </c>
      <c r="I8" s="173"/>
      <c r="J8" s="174"/>
      <c r="K8" s="171"/>
      <c r="L8" s="172"/>
    </row>
    <row r="9" s="69" customFormat="1" ht="24.95" customHeight="1" spans="1:12">
      <c r="A9" s="161"/>
      <c r="B9" s="162"/>
      <c r="C9" s="162"/>
      <c r="D9" s="162"/>
      <c r="E9" s="163"/>
      <c r="F9" s="164"/>
      <c r="G9" s="165">
        <f t="shared" si="0"/>
        <v>0</v>
      </c>
      <c r="H9" s="166">
        <f t="shared" si="1"/>
        <v>0</v>
      </c>
      <c r="I9" s="173"/>
      <c r="J9" s="174"/>
      <c r="K9" s="171"/>
      <c r="L9" s="172"/>
    </row>
    <row r="10" s="69" customFormat="1" ht="24.95" customHeight="1" spans="1:12">
      <c r="A10" s="161"/>
      <c r="B10" s="162"/>
      <c r="C10" s="162"/>
      <c r="D10" s="162"/>
      <c r="E10" s="163"/>
      <c r="F10" s="164"/>
      <c r="G10" s="165">
        <f t="shared" si="0"/>
        <v>0</v>
      </c>
      <c r="H10" s="166">
        <f t="shared" si="1"/>
        <v>0</v>
      </c>
      <c r="I10" s="173"/>
      <c r="J10" s="174"/>
      <c r="K10" s="171"/>
      <c r="L10" s="172"/>
    </row>
    <row r="11" s="69" customFormat="1" ht="24.95" customHeight="1" spans="1:12">
      <c r="A11" s="161"/>
      <c r="B11" s="162"/>
      <c r="C11" s="162"/>
      <c r="D11" s="162"/>
      <c r="E11" s="163"/>
      <c r="F11" s="164"/>
      <c r="G11" s="165">
        <f t="shared" si="0"/>
        <v>0</v>
      </c>
      <c r="H11" s="166">
        <f t="shared" si="1"/>
        <v>0</v>
      </c>
      <c r="I11" s="173"/>
      <c r="J11" s="174"/>
      <c r="K11" s="171"/>
      <c r="L11" s="172"/>
    </row>
    <row r="12" s="69" customFormat="1" ht="24.95" customHeight="1" spans="1:12">
      <c r="A12" s="161"/>
      <c r="B12" s="162"/>
      <c r="C12" s="162"/>
      <c r="D12" s="162"/>
      <c r="E12" s="163"/>
      <c r="F12" s="164"/>
      <c r="G12" s="165">
        <f t="shared" si="0"/>
        <v>0</v>
      </c>
      <c r="H12" s="166">
        <f t="shared" si="1"/>
        <v>0</v>
      </c>
      <c r="I12" s="173"/>
      <c r="J12" s="174"/>
      <c r="K12" s="171"/>
      <c r="L12" s="172"/>
    </row>
    <row r="13" s="69" customFormat="1" ht="24.95" customHeight="1" spans="1:12">
      <c r="A13" s="161"/>
      <c r="B13" s="162"/>
      <c r="C13" s="162"/>
      <c r="D13" s="162"/>
      <c r="E13" s="163"/>
      <c r="F13" s="164"/>
      <c r="G13" s="165">
        <f t="shared" si="0"/>
        <v>0</v>
      </c>
      <c r="H13" s="166">
        <f t="shared" si="1"/>
        <v>0</v>
      </c>
      <c r="I13" s="173"/>
      <c r="J13" s="174"/>
      <c r="K13" s="171"/>
      <c r="L13" s="172"/>
    </row>
    <row r="14" s="69" customFormat="1" ht="24.95" customHeight="1" spans="1:12">
      <c r="A14" s="161"/>
      <c r="B14" s="162"/>
      <c r="C14" s="162"/>
      <c r="D14" s="162"/>
      <c r="E14" s="163"/>
      <c r="F14" s="164"/>
      <c r="G14" s="165">
        <f t="shared" si="0"/>
        <v>0</v>
      </c>
      <c r="H14" s="166">
        <f t="shared" si="1"/>
        <v>0</v>
      </c>
      <c r="I14" s="173"/>
      <c r="J14" s="174"/>
      <c r="K14" s="171"/>
      <c r="L14" s="172"/>
    </row>
    <row r="15" s="69" customFormat="1" ht="24.95" customHeight="1" spans="1:12">
      <c r="A15" s="161"/>
      <c r="B15" s="162"/>
      <c r="C15" s="162"/>
      <c r="D15" s="162"/>
      <c r="E15" s="163"/>
      <c r="F15" s="164"/>
      <c r="G15" s="165">
        <f t="shared" si="0"/>
        <v>0</v>
      </c>
      <c r="H15" s="166">
        <f t="shared" si="1"/>
        <v>0</v>
      </c>
      <c r="I15" s="173"/>
      <c r="J15" s="174"/>
      <c r="K15" s="171"/>
      <c r="L15" s="172"/>
    </row>
    <row r="16" s="69" customFormat="1" ht="24.95" customHeight="1" spans="1:12">
      <c r="A16" s="161"/>
      <c r="B16" s="162"/>
      <c r="C16" s="162"/>
      <c r="D16" s="162"/>
      <c r="E16" s="163"/>
      <c r="F16" s="164"/>
      <c r="G16" s="165">
        <f t="shared" si="0"/>
        <v>0</v>
      </c>
      <c r="H16" s="166">
        <f t="shared" si="1"/>
        <v>0</v>
      </c>
      <c r="I16" s="173"/>
      <c r="J16" s="174"/>
      <c r="K16" s="171"/>
      <c r="L16" s="172"/>
    </row>
    <row r="17" s="69" customFormat="1" ht="24.95" customHeight="1" spans="1:12">
      <c r="A17" s="161"/>
      <c r="B17" s="162"/>
      <c r="C17" s="162"/>
      <c r="D17" s="162"/>
      <c r="E17" s="163"/>
      <c r="F17" s="164"/>
      <c r="G17" s="165">
        <f t="shared" si="0"/>
        <v>0</v>
      </c>
      <c r="H17" s="166">
        <f t="shared" si="1"/>
        <v>0</v>
      </c>
      <c r="I17" s="173"/>
      <c r="J17" s="174"/>
      <c r="K17" s="171"/>
      <c r="L17" s="172"/>
    </row>
    <row r="18" s="69" customFormat="1" ht="24.95" customHeight="1" spans="1:12">
      <c r="A18" s="161"/>
      <c r="B18" s="162"/>
      <c r="C18" s="162"/>
      <c r="D18" s="162"/>
      <c r="E18" s="163"/>
      <c r="F18" s="164"/>
      <c r="G18" s="165">
        <f t="shared" si="0"/>
        <v>0</v>
      </c>
      <c r="H18" s="166">
        <f t="shared" si="1"/>
        <v>0</v>
      </c>
      <c r="I18" s="173"/>
      <c r="J18" s="174"/>
      <c r="K18" s="171"/>
      <c r="L18" s="172"/>
    </row>
    <row r="19" s="69" customFormat="1" ht="24.95" customHeight="1" spans="1:12">
      <c r="A19" s="161"/>
      <c r="B19" s="162"/>
      <c r="C19" s="162"/>
      <c r="D19" s="162"/>
      <c r="E19" s="163"/>
      <c r="F19" s="164"/>
      <c r="G19" s="165">
        <f t="shared" si="0"/>
        <v>0</v>
      </c>
      <c r="H19" s="166">
        <f t="shared" si="1"/>
        <v>0</v>
      </c>
      <c r="I19" s="173"/>
      <c r="J19" s="174"/>
      <c r="K19" s="171"/>
      <c r="L19" s="172"/>
    </row>
    <row r="20" s="69" customFormat="1" ht="24.95" customHeight="1" spans="1:12">
      <c r="A20" s="161"/>
      <c r="B20" s="162"/>
      <c r="C20" s="162"/>
      <c r="D20" s="162"/>
      <c r="E20" s="163"/>
      <c r="F20" s="164"/>
      <c r="G20" s="165">
        <f t="shared" si="0"/>
        <v>0</v>
      </c>
      <c r="H20" s="166">
        <f t="shared" si="1"/>
        <v>0</v>
      </c>
      <c r="I20" s="173"/>
      <c r="J20" s="174"/>
      <c r="K20" s="171"/>
      <c r="L20" s="172"/>
    </row>
    <row r="21" s="69" customFormat="1" ht="24.95" customHeight="1" spans="1:12">
      <c r="A21" s="161"/>
      <c r="B21" s="162"/>
      <c r="C21" s="162"/>
      <c r="D21" s="162"/>
      <c r="E21" s="163"/>
      <c r="F21" s="164"/>
      <c r="G21" s="165">
        <f t="shared" si="0"/>
        <v>0</v>
      </c>
      <c r="H21" s="166">
        <f t="shared" si="1"/>
        <v>0</v>
      </c>
      <c r="I21" s="173"/>
      <c r="J21" s="174"/>
      <c r="K21" s="171"/>
      <c r="L21" s="172"/>
    </row>
    <row r="22" s="69" customFormat="1" ht="24.95" customHeight="1" spans="1:12">
      <c r="A22" s="161"/>
      <c r="B22" s="162"/>
      <c r="C22" s="162"/>
      <c r="D22" s="162"/>
      <c r="E22" s="163"/>
      <c r="F22" s="164"/>
      <c r="G22" s="165">
        <f t="shared" si="0"/>
        <v>0</v>
      </c>
      <c r="H22" s="166">
        <f t="shared" si="1"/>
        <v>0</v>
      </c>
      <c r="I22" s="173"/>
      <c r="J22" s="174"/>
      <c r="K22" s="171"/>
      <c r="L22" s="172"/>
    </row>
    <row r="23" s="69" customFormat="1" ht="24.95" customHeight="1" spans="1:12">
      <c r="A23" s="161"/>
      <c r="B23" s="162"/>
      <c r="C23" s="162"/>
      <c r="D23" s="162"/>
      <c r="E23" s="163"/>
      <c r="F23" s="164"/>
      <c r="G23" s="165">
        <f t="shared" si="0"/>
        <v>0</v>
      </c>
      <c r="H23" s="166">
        <f t="shared" si="1"/>
        <v>0</v>
      </c>
      <c r="I23" s="173"/>
      <c r="J23" s="174"/>
      <c r="K23" s="171"/>
      <c r="L23" s="172"/>
    </row>
    <row r="24" s="69" customFormat="1" ht="24.95" customHeight="1" spans="1:12">
      <c r="A24" s="161"/>
      <c r="B24" s="162"/>
      <c r="C24" s="162"/>
      <c r="D24" s="162"/>
      <c r="E24" s="163"/>
      <c r="F24" s="164"/>
      <c r="G24" s="165">
        <f t="shared" si="0"/>
        <v>0</v>
      </c>
      <c r="H24" s="166">
        <f t="shared" si="1"/>
        <v>0</v>
      </c>
      <c r="I24" s="173"/>
      <c r="J24" s="174"/>
      <c r="K24" s="171"/>
      <c r="L24" s="172"/>
    </row>
    <row r="25" s="69" customFormat="1" ht="24.95" customHeight="1" spans="1:12">
      <c r="A25" s="161"/>
      <c r="B25" s="162"/>
      <c r="C25" s="162"/>
      <c r="D25" s="162"/>
      <c r="E25" s="163"/>
      <c r="F25" s="164"/>
      <c r="G25" s="165">
        <f t="shared" si="0"/>
        <v>0</v>
      </c>
      <c r="H25" s="166">
        <f t="shared" si="1"/>
        <v>0</v>
      </c>
      <c r="I25" s="173"/>
      <c r="J25" s="174"/>
      <c r="K25" s="171"/>
      <c r="L25" s="172"/>
    </row>
    <row r="26" s="69" customFormat="1" ht="24.95" customHeight="1" spans="1:12">
      <c r="A26" s="161"/>
      <c r="B26" s="162"/>
      <c r="C26" s="162"/>
      <c r="D26" s="162"/>
      <c r="E26" s="163"/>
      <c r="F26" s="164"/>
      <c r="G26" s="165">
        <f t="shared" si="0"/>
        <v>0</v>
      </c>
      <c r="H26" s="166">
        <f t="shared" si="1"/>
        <v>0</v>
      </c>
      <c r="I26" s="173"/>
      <c r="J26" s="174"/>
      <c r="K26" s="171"/>
      <c r="L26" s="172"/>
    </row>
    <row r="27" s="69" customFormat="1" ht="24.95" customHeight="1" spans="1:12">
      <c r="A27" s="161"/>
      <c r="B27" s="162"/>
      <c r="C27" s="162"/>
      <c r="D27" s="162"/>
      <c r="E27" s="163"/>
      <c r="F27" s="164"/>
      <c r="G27" s="165">
        <f t="shared" si="0"/>
        <v>0</v>
      </c>
      <c r="H27" s="166">
        <f t="shared" si="1"/>
        <v>0</v>
      </c>
      <c r="I27" s="173"/>
      <c r="J27" s="174"/>
      <c r="K27" s="171"/>
      <c r="L27" s="172"/>
    </row>
    <row r="28" s="69" customFormat="1" ht="24.95" customHeight="1" spans="1:12">
      <c r="A28" s="161"/>
      <c r="B28" s="162"/>
      <c r="C28" s="162"/>
      <c r="D28" s="162"/>
      <c r="E28" s="163"/>
      <c r="F28" s="164"/>
      <c r="G28" s="165">
        <f t="shared" si="0"/>
        <v>0</v>
      </c>
      <c r="H28" s="166">
        <f t="shared" si="1"/>
        <v>0</v>
      </c>
      <c r="I28" s="173"/>
      <c r="J28" s="174"/>
      <c r="K28" s="171"/>
      <c r="L28" s="172"/>
    </row>
    <row r="29" s="69" customFormat="1" ht="24.95" customHeight="1" spans="1:12">
      <c r="A29" s="161"/>
      <c r="B29" s="162"/>
      <c r="C29" s="162"/>
      <c r="D29" s="162"/>
      <c r="E29" s="163"/>
      <c r="F29" s="164"/>
      <c r="G29" s="165">
        <f t="shared" si="0"/>
        <v>0</v>
      </c>
      <c r="H29" s="166">
        <f t="shared" si="1"/>
        <v>0</v>
      </c>
      <c r="I29" s="173"/>
      <c r="J29" s="174"/>
      <c r="K29" s="171"/>
      <c r="L29" s="172"/>
    </row>
    <row r="30" s="69" customFormat="1" ht="24.95" customHeight="1" spans="1:12">
      <c r="A30" s="161"/>
      <c r="B30" s="162"/>
      <c r="C30" s="162"/>
      <c r="D30" s="162"/>
      <c r="E30" s="163"/>
      <c r="F30" s="164"/>
      <c r="G30" s="165">
        <f t="shared" si="0"/>
        <v>0</v>
      </c>
      <c r="H30" s="166">
        <f t="shared" si="1"/>
        <v>0</v>
      </c>
      <c r="I30" s="173"/>
      <c r="J30" s="174"/>
      <c r="K30" s="171"/>
      <c r="L30" s="172"/>
    </row>
    <row r="31" s="69" customFormat="1" ht="24.95" customHeight="1" spans="1:12">
      <c r="A31" s="161"/>
      <c r="B31" s="162"/>
      <c r="C31" s="162"/>
      <c r="D31" s="162"/>
      <c r="E31" s="163"/>
      <c r="F31" s="164"/>
      <c r="G31" s="165">
        <f t="shared" si="0"/>
        <v>0</v>
      </c>
      <c r="H31" s="166">
        <f t="shared" si="1"/>
        <v>0</v>
      </c>
      <c r="I31" s="173"/>
      <c r="J31" s="174"/>
      <c r="K31" s="171"/>
      <c r="L31" s="172"/>
    </row>
    <row r="32" s="69" customFormat="1" ht="24.95" customHeight="1" spans="1:12">
      <c r="A32" s="161"/>
      <c r="B32" s="162"/>
      <c r="C32" s="162"/>
      <c r="D32" s="162"/>
      <c r="E32" s="163"/>
      <c r="F32" s="164"/>
      <c r="G32" s="165">
        <f t="shared" si="0"/>
        <v>0</v>
      </c>
      <c r="H32" s="166">
        <f t="shared" si="1"/>
        <v>0</v>
      </c>
      <c r="I32" s="173"/>
      <c r="J32" s="174"/>
      <c r="K32" s="171"/>
      <c r="L32" s="172"/>
    </row>
    <row r="33" s="69" customFormat="1" ht="24.95" customHeight="1" spans="1:12">
      <c r="A33" s="161"/>
      <c r="B33" s="162"/>
      <c r="C33" s="162"/>
      <c r="D33" s="162"/>
      <c r="E33" s="163"/>
      <c r="F33" s="164"/>
      <c r="G33" s="165">
        <f t="shared" si="0"/>
        <v>0</v>
      </c>
      <c r="H33" s="166">
        <f t="shared" si="1"/>
        <v>0</v>
      </c>
      <c r="I33" s="173"/>
      <c r="J33" s="174"/>
      <c r="K33" s="171"/>
      <c r="L33" s="172"/>
    </row>
    <row r="34" s="69" customFormat="1" ht="24.95" customHeight="1" spans="1:12">
      <c r="A34" s="161"/>
      <c r="B34" s="162"/>
      <c r="C34" s="162"/>
      <c r="D34" s="162"/>
      <c r="E34" s="163"/>
      <c r="F34" s="164"/>
      <c r="G34" s="165">
        <f t="shared" si="0"/>
        <v>0</v>
      </c>
      <c r="H34" s="166">
        <f t="shared" si="1"/>
        <v>0</v>
      </c>
      <c r="I34" s="173"/>
      <c r="J34" s="174"/>
      <c r="K34" s="171"/>
      <c r="L34" s="172"/>
    </row>
    <row r="35" s="69" customFormat="1" ht="24.95" customHeight="1" spans="1:12">
      <c r="A35" s="161"/>
      <c r="B35" s="162"/>
      <c r="C35" s="162"/>
      <c r="D35" s="162"/>
      <c r="E35" s="163"/>
      <c r="F35" s="164"/>
      <c r="G35" s="165">
        <f t="shared" si="0"/>
        <v>0</v>
      </c>
      <c r="H35" s="166">
        <f t="shared" si="1"/>
        <v>0</v>
      </c>
      <c r="I35" s="173"/>
      <c r="J35" s="174"/>
      <c r="K35" s="171"/>
      <c r="L35" s="172"/>
    </row>
    <row r="36" s="69" customFormat="1" ht="24.95" customHeight="1" spans="1:12">
      <c r="A36" s="161"/>
      <c r="B36" s="162"/>
      <c r="C36" s="162"/>
      <c r="D36" s="162"/>
      <c r="E36" s="163"/>
      <c r="F36" s="164"/>
      <c r="G36" s="165">
        <f t="shared" si="0"/>
        <v>0</v>
      </c>
      <c r="H36" s="166">
        <f t="shared" si="1"/>
        <v>0</v>
      </c>
      <c r="I36" s="173"/>
      <c r="J36" s="174"/>
      <c r="K36" s="171"/>
      <c r="L36" s="172"/>
    </row>
    <row r="37" s="69" customFormat="1" ht="24.95" customHeight="1" spans="1:12">
      <c r="A37" s="161"/>
      <c r="B37" s="162"/>
      <c r="C37" s="162"/>
      <c r="D37" s="162"/>
      <c r="E37" s="163"/>
      <c r="F37" s="164"/>
      <c r="G37" s="165">
        <f t="shared" si="0"/>
        <v>0</v>
      </c>
      <c r="H37" s="166">
        <f t="shared" si="1"/>
        <v>0</v>
      </c>
      <c r="I37" s="173"/>
      <c r="J37" s="174"/>
      <c r="K37" s="171"/>
      <c r="L37" s="172"/>
    </row>
    <row r="38" s="69" customFormat="1" ht="24.95" customHeight="1" spans="1:12">
      <c r="A38" s="161"/>
      <c r="B38" s="162"/>
      <c r="C38" s="162"/>
      <c r="D38" s="162"/>
      <c r="E38" s="163"/>
      <c r="F38" s="164"/>
      <c r="G38" s="165">
        <f t="shared" si="0"/>
        <v>0</v>
      </c>
      <c r="H38" s="166">
        <f t="shared" si="1"/>
        <v>0</v>
      </c>
      <c r="I38" s="173"/>
      <c r="J38" s="174"/>
      <c r="K38" s="171"/>
      <c r="L38" s="172"/>
    </row>
    <row r="39" s="69" customFormat="1" ht="24.95" customHeight="1" spans="1:12">
      <c r="A39" s="161"/>
      <c r="B39" s="162"/>
      <c r="C39" s="162"/>
      <c r="D39" s="162"/>
      <c r="E39" s="163"/>
      <c r="F39" s="164"/>
      <c r="G39" s="165">
        <f t="shared" si="0"/>
        <v>0</v>
      </c>
      <c r="H39" s="166">
        <f t="shared" si="1"/>
        <v>0</v>
      </c>
      <c r="I39" s="173"/>
      <c r="J39" s="174"/>
      <c r="K39" s="171"/>
      <c r="L39" s="172"/>
    </row>
    <row r="40" s="69" customFormat="1" ht="24.95" customHeight="1" spans="1:12">
      <c r="A40" s="161"/>
      <c r="B40" s="162"/>
      <c r="C40" s="162"/>
      <c r="D40" s="162"/>
      <c r="E40" s="163"/>
      <c r="F40" s="164"/>
      <c r="G40" s="165">
        <f t="shared" si="0"/>
        <v>0</v>
      </c>
      <c r="H40" s="166">
        <f t="shared" si="1"/>
        <v>0</v>
      </c>
      <c r="I40" s="173"/>
      <c r="J40" s="174"/>
      <c r="K40" s="171"/>
      <c r="L40" s="172"/>
    </row>
    <row r="41" s="69" customFormat="1" ht="24.95" customHeight="1" spans="1:12">
      <c r="A41" s="161"/>
      <c r="B41" s="162"/>
      <c r="C41" s="162"/>
      <c r="D41" s="162"/>
      <c r="E41" s="163"/>
      <c r="F41" s="164"/>
      <c r="G41" s="165">
        <f t="shared" si="0"/>
        <v>0</v>
      </c>
      <c r="H41" s="166">
        <f t="shared" si="1"/>
        <v>0</v>
      </c>
      <c r="I41" s="173"/>
      <c r="J41" s="174"/>
      <c r="K41" s="171"/>
      <c r="L41" s="172"/>
    </row>
    <row r="42" s="69" customFormat="1" ht="24.95" customHeight="1" spans="1:12">
      <c r="A42" s="161"/>
      <c r="B42" s="162"/>
      <c r="C42" s="162"/>
      <c r="D42" s="162"/>
      <c r="E42" s="163"/>
      <c r="F42" s="164"/>
      <c r="G42" s="165">
        <f t="shared" si="0"/>
        <v>0</v>
      </c>
      <c r="H42" s="166">
        <f t="shared" si="1"/>
        <v>0</v>
      </c>
      <c r="I42" s="173"/>
      <c r="J42" s="174"/>
      <c r="K42" s="171"/>
      <c r="L42" s="172"/>
    </row>
    <row r="43" s="69" customFormat="1" ht="24.95" customHeight="1" spans="1:12">
      <c r="A43" s="161"/>
      <c r="B43" s="162"/>
      <c r="C43" s="162"/>
      <c r="D43" s="162"/>
      <c r="E43" s="163"/>
      <c r="F43" s="164"/>
      <c r="G43" s="165">
        <f t="shared" si="0"/>
        <v>0</v>
      </c>
      <c r="H43" s="166">
        <f t="shared" si="1"/>
        <v>0</v>
      </c>
      <c r="I43" s="173"/>
      <c r="J43" s="174"/>
      <c r="K43" s="171"/>
      <c r="L43" s="172"/>
    </row>
    <row r="44" s="69" customFormat="1" ht="24.95" customHeight="1" spans="1:12">
      <c r="A44" s="161"/>
      <c r="B44" s="162"/>
      <c r="C44" s="162"/>
      <c r="D44" s="162"/>
      <c r="E44" s="163"/>
      <c r="F44" s="164"/>
      <c r="G44" s="165">
        <f t="shared" si="0"/>
        <v>0</v>
      </c>
      <c r="H44" s="166">
        <f t="shared" si="1"/>
        <v>0</v>
      </c>
      <c r="I44" s="173"/>
      <c r="J44" s="174"/>
      <c r="K44" s="171"/>
      <c r="L44" s="172"/>
    </row>
    <row r="45" s="69" customFormat="1" ht="24.95" customHeight="1" spans="1:12">
      <c r="A45" s="161"/>
      <c r="B45" s="162"/>
      <c r="C45" s="162"/>
      <c r="D45" s="162"/>
      <c r="E45" s="163"/>
      <c r="F45" s="164"/>
      <c r="G45" s="165">
        <f t="shared" si="0"/>
        <v>0</v>
      </c>
      <c r="H45" s="166">
        <f t="shared" si="1"/>
        <v>0</v>
      </c>
      <c r="I45" s="173"/>
      <c r="J45" s="174"/>
      <c r="K45" s="171"/>
      <c r="L45" s="172"/>
    </row>
    <row r="46" s="69" customFormat="1" ht="24.95" customHeight="1" spans="1:12">
      <c r="A46" s="161"/>
      <c r="B46" s="162"/>
      <c r="C46" s="162"/>
      <c r="D46" s="162"/>
      <c r="E46" s="163"/>
      <c r="F46" s="164"/>
      <c r="G46" s="165">
        <f t="shared" si="0"/>
        <v>0</v>
      </c>
      <c r="H46" s="166">
        <f t="shared" si="1"/>
        <v>0</v>
      </c>
      <c r="I46" s="173"/>
      <c r="J46" s="174"/>
      <c r="K46" s="171"/>
      <c r="L46" s="172"/>
    </row>
    <row r="47" s="69" customFormat="1" ht="24.95" customHeight="1" spans="1:12">
      <c r="A47" s="161"/>
      <c r="B47" s="162"/>
      <c r="C47" s="162"/>
      <c r="D47" s="162"/>
      <c r="E47" s="163"/>
      <c r="F47" s="164"/>
      <c r="G47" s="165">
        <f t="shared" si="0"/>
        <v>0</v>
      </c>
      <c r="H47" s="166">
        <f t="shared" si="1"/>
        <v>0</v>
      </c>
      <c r="I47" s="173"/>
      <c r="J47" s="174"/>
      <c r="K47" s="171"/>
      <c r="L47" s="172"/>
    </row>
    <row r="48" s="69" customFormat="1" ht="24.95" customHeight="1" spans="1:12">
      <c r="A48" s="161"/>
      <c r="B48" s="162"/>
      <c r="C48" s="162"/>
      <c r="D48" s="162"/>
      <c r="E48" s="163"/>
      <c r="F48" s="164"/>
      <c r="G48" s="165">
        <f t="shared" si="0"/>
        <v>0</v>
      </c>
      <c r="H48" s="166">
        <f t="shared" si="1"/>
        <v>0</v>
      </c>
      <c r="I48" s="173"/>
      <c r="J48" s="174"/>
      <c r="K48" s="171"/>
      <c r="L48" s="172"/>
    </row>
    <row r="49" s="69" customFormat="1" ht="24.95" customHeight="1" spans="1:12">
      <c r="A49" s="161"/>
      <c r="B49" s="162"/>
      <c r="C49" s="162"/>
      <c r="D49" s="162"/>
      <c r="E49" s="163"/>
      <c r="F49" s="164"/>
      <c r="G49" s="165">
        <f t="shared" si="0"/>
        <v>0</v>
      </c>
      <c r="H49" s="166">
        <f t="shared" si="1"/>
        <v>0</v>
      </c>
      <c r="I49" s="173"/>
      <c r="J49" s="174"/>
      <c r="K49" s="171"/>
      <c r="L49" s="172"/>
    </row>
    <row r="50" s="69" customFormat="1" ht="24.95" customHeight="1" spans="1:12">
      <c r="A50" s="161"/>
      <c r="B50" s="162"/>
      <c r="C50" s="162"/>
      <c r="D50" s="162"/>
      <c r="E50" s="163"/>
      <c r="F50" s="164"/>
      <c r="G50" s="165">
        <f t="shared" si="0"/>
        <v>0</v>
      </c>
      <c r="H50" s="166">
        <f t="shared" si="1"/>
        <v>0</v>
      </c>
      <c r="I50" s="173"/>
      <c r="J50" s="174"/>
      <c r="K50" s="171"/>
      <c r="L50" s="172"/>
    </row>
    <row r="51" s="69" customFormat="1" ht="24.95" customHeight="1" spans="1:12">
      <c r="A51" s="161"/>
      <c r="B51" s="162"/>
      <c r="C51" s="162"/>
      <c r="D51" s="162"/>
      <c r="E51" s="163"/>
      <c r="F51" s="164"/>
      <c r="G51" s="165">
        <f t="shared" si="0"/>
        <v>0</v>
      </c>
      <c r="H51" s="166">
        <f t="shared" si="1"/>
        <v>0</v>
      </c>
      <c r="I51" s="173"/>
      <c r="J51" s="174"/>
      <c r="K51" s="171"/>
      <c r="L51" s="172"/>
    </row>
    <row r="52" s="69" customFormat="1" ht="24.95" customHeight="1" spans="1:12">
      <c r="A52" s="161"/>
      <c r="B52" s="162"/>
      <c r="C52" s="162"/>
      <c r="D52" s="162"/>
      <c r="E52" s="163"/>
      <c r="F52" s="164"/>
      <c r="G52" s="165">
        <f t="shared" si="0"/>
        <v>0</v>
      </c>
      <c r="H52" s="166">
        <f t="shared" si="1"/>
        <v>0</v>
      </c>
      <c r="I52" s="173"/>
      <c r="J52" s="174"/>
      <c r="K52" s="171"/>
      <c r="L52" s="172"/>
    </row>
    <row r="53" s="69" customFormat="1" ht="24.95" customHeight="1" spans="1:12">
      <c r="A53" s="161"/>
      <c r="B53" s="162"/>
      <c r="C53" s="162"/>
      <c r="D53" s="162"/>
      <c r="E53" s="163"/>
      <c r="F53" s="164"/>
      <c r="G53" s="165">
        <f t="shared" si="0"/>
        <v>0</v>
      </c>
      <c r="H53" s="166">
        <f t="shared" si="1"/>
        <v>0</v>
      </c>
      <c r="I53" s="173"/>
      <c r="J53" s="174"/>
      <c r="K53" s="171"/>
      <c r="L53" s="172"/>
    </row>
    <row r="54" s="69" customFormat="1" ht="24.95" customHeight="1" spans="1:12">
      <c r="A54" s="161"/>
      <c r="B54" s="162"/>
      <c r="C54" s="162"/>
      <c r="D54" s="162"/>
      <c r="E54" s="163"/>
      <c r="F54" s="164"/>
      <c r="G54" s="165">
        <f t="shared" si="0"/>
        <v>0</v>
      </c>
      <c r="H54" s="166">
        <f t="shared" si="1"/>
        <v>0</v>
      </c>
      <c r="I54" s="173"/>
      <c r="J54" s="174"/>
      <c r="K54" s="171"/>
      <c r="L54" s="172"/>
    </row>
    <row r="55" s="69" customFormat="1" ht="24.95" customHeight="1" spans="1:12">
      <c r="A55" s="161"/>
      <c r="B55" s="162"/>
      <c r="C55" s="162"/>
      <c r="D55" s="162"/>
      <c r="E55" s="163"/>
      <c r="F55" s="164"/>
      <c r="G55" s="165">
        <f t="shared" si="0"/>
        <v>0</v>
      </c>
      <c r="H55" s="166">
        <f t="shared" si="1"/>
        <v>0</v>
      </c>
      <c r="I55" s="173"/>
      <c r="J55" s="174"/>
      <c r="K55" s="171"/>
      <c r="L55" s="172"/>
    </row>
    <row r="56" s="69" customFormat="1" ht="24.95" customHeight="1" spans="1:12">
      <c r="A56" s="161"/>
      <c r="B56" s="162"/>
      <c r="C56" s="162"/>
      <c r="D56" s="162"/>
      <c r="E56" s="163"/>
      <c r="F56" s="164"/>
      <c r="G56" s="165">
        <f t="shared" si="0"/>
        <v>0</v>
      </c>
      <c r="H56" s="166">
        <f t="shared" si="1"/>
        <v>0</v>
      </c>
      <c r="I56" s="173"/>
      <c r="J56" s="174"/>
      <c r="K56" s="171"/>
      <c r="L56" s="172"/>
    </row>
    <row r="57" s="69" customFormat="1" ht="24.95" customHeight="1" spans="1:12">
      <c r="A57" s="161"/>
      <c r="B57" s="162"/>
      <c r="C57" s="162"/>
      <c r="D57" s="162"/>
      <c r="E57" s="163"/>
      <c r="F57" s="164"/>
      <c r="G57" s="165">
        <f t="shared" si="0"/>
        <v>0</v>
      </c>
      <c r="H57" s="166">
        <f t="shared" si="1"/>
        <v>0</v>
      </c>
      <c r="I57" s="173"/>
      <c r="J57" s="174"/>
      <c r="K57" s="171"/>
      <c r="L57" s="172"/>
    </row>
    <row r="58" s="69" customFormat="1" ht="24.95" customHeight="1" spans="1:12">
      <c r="A58" s="161"/>
      <c r="B58" s="162"/>
      <c r="C58" s="162"/>
      <c r="D58" s="162"/>
      <c r="E58" s="163"/>
      <c r="F58" s="164"/>
      <c r="G58" s="165">
        <f t="shared" si="0"/>
        <v>0</v>
      </c>
      <c r="H58" s="166">
        <f t="shared" si="1"/>
        <v>0</v>
      </c>
      <c r="I58" s="173"/>
      <c r="J58" s="174"/>
      <c r="K58" s="171"/>
      <c r="L58" s="172"/>
    </row>
    <row r="59" s="69" customFormat="1" ht="24.95" customHeight="1" spans="1:12">
      <c r="A59" s="161"/>
      <c r="B59" s="162"/>
      <c r="C59" s="162"/>
      <c r="D59" s="162"/>
      <c r="E59" s="163"/>
      <c r="F59" s="164"/>
      <c r="G59" s="165">
        <f t="shared" si="0"/>
        <v>0</v>
      </c>
      <c r="H59" s="166">
        <f t="shared" si="1"/>
        <v>0</v>
      </c>
      <c r="I59" s="173"/>
      <c r="J59" s="174"/>
      <c r="K59" s="171"/>
      <c r="L59" s="172"/>
    </row>
    <row r="60" s="69" customFormat="1" ht="24.95" customHeight="1" spans="1:12">
      <c r="A60" s="161"/>
      <c r="B60" s="162"/>
      <c r="C60" s="162"/>
      <c r="D60" s="162"/>
      <c r="E60" s="163"/>
      <c r="F60" s="164"/>
      <c r="G60" s="165">
        <f t="shared" si="0"/>
        <v>0</v>
      </c>
      <c r="H60" s="166">
        <f t="shared" si="1"/>
        <v>0</v>
      </c>
      <c r="I60" s="173"/>
      <c r="J60" s="174"/>
      <c r="K60" s="171"/>
      <c r="L60" s="172"/>
    </row>
    <row r="61" s="69" customFormat="1" ht="24.95" customHeight="1" spans="1:12">
      <c r="A61" s="161"/>
      <c r="B61" s="162"/>
      <c r="C61" s="162"/>
      <c r="D61" s="162"/>
      <c r="E61" s="163"/>
      <c r="F61" s="164"/>
      <c r="G61" s="165">
        <f t="shared" si="0"/>
        <v>0</v>
      </c>
      <c r="H61" s="166">
        <f t="shared" si="1"/>
        <v>0</v>
      </c>
      <c r="I61" s="173"/>
      <c r="J61" s="174"/>
      <c r="K61" s="171"/>
      <c r="L61" s="172"/>
    </row>
    <row r="62" s="69" customFormat="1" ht="24.95" customHeight="1" spans="1:12">
      <c r="A62" s="161"/>
      <c r="B62" s="162"/>
      <c r="C62" s="162"/>
      <c r="D62" s="162"/>
      <c r="E62" s="163"/>
      <c r="F62" s="164"/>
      <c r="G62" s="165">
        <f t="shared" si="0"/>
        <v>0</v>
      </c>
      <c r="H62" s="166">
        <f t="shared" si="1"/>
        <v>0</v>
      </c>
      <c r="I62" s="173"/>
      <c r="J62" s="174"/>
      <c r="K62" s="171"/>
      <c r="L62" s="172"/>
    </row>
    <row r="63" s="69" customFormat="1" ht="24.95" customHeight="1" spans="1:12">
      <c r="A63" s="161"/>
      <c r="B63" s="162"/>
      <c r="C63" s="162"/>
      <c r="D63" s="162"/>
      <c r="E63" s="163"/>
      <c r="F63" s="164"/>
      <c r="G63" s="165">
        <f t="shared" si="0"/>
        <v>0</v>
      </c>
      <c r="H63" s="166">
        <f t="shared" si="1"/>
        <v>0</v>
      </c>
      <c r="I63" s="173"/>
      <c r="J63" s="174"/>
      <c r="K63" s="171"/>
      <c r="L63" s="172"/>
    </row>
    <row r="64" s="69" customFormat="1" ht="24.95" customHeight="1" spans="1:12">
      <c r="A64" s="161"/>
      <c r="B64" s="162"/>
      <c r="C64" s="162"/>
      <c r="D64" s="162"/>
      <c r="E64" s="163"/>
      <c r="F64" s="164"/>
      <c r="G64" s="165">
        <f t="shared" si="0"/>
        <v>0</v>
      </c>
      <c r="H64" s="166">
        <f t="shared" si="1"/>
        <v>0</v>
      </c>
      <c r="I64" s="173"/>
      <c r="J64" s="174"/>
      <c r="K64" s="171"/>
      <c r="L64" s="172"/>
    </row>
    <row r="65" s="69" customFormat="1" ht="24.95" customHeight="1" spans="1:12">
      <c r="A65" s="161"/>
      <c r="B65" s="162"/>
      <c r="C65" s="162"/>
      <c r="D65" s="162"/>
      <c r="E65" s="163"/>
      <c r="F65" s="164"/>
      <c r="G65" s="165">
        <f t="shared" si="0"/>
        <v>0</v>
      </c>
      <c r="H65" s="166">
        <f t="shared" si="1"/>
        <v>0</v>
      </c>
      <c r="I65" s="173"/>
      <c r="J65" s="174"/>
      <c r="K65" s="171"/>
      <c r="L65" s="172"/>
    </row>
    <row r="66" s="69" customFormat="1" ht="24.95" customHeight="1" spans="1:12">
      <c r="A66" s="161"/>
      <c r="B66" s="162"/>
      <c r="C66" s="162"/>
      <c r="D66" s="162"/>
      <c r="E66" s="163"/>
      <c r="F66" s="164"/>
      <c r="G66" s="165">
        <f t="shared" si="0"/>
        <v>0</v>
      </c>
      <c r="H66" s="166">
        <f t="shared" si="1"/>
        <v>0</v>
      </c>
      <c r="I66" s="173"/>
      <c r="J66" s="174"/>
      <c r="K66" s="171"/>
      <c r="L66" s="172"/>
    </row>
    <row r="67" s="69" customFormat="1" ht="24.95" customHeight="1" spans="1:12">
      <c r="A67" s="175" t="s">
        <v>92</v>
      </c>
      <c r="B67" s="176"/>
      <c r="C67" s="176"/>
      <c r="D67" s="176"/>
      <c r="E67" s="176"/>
      <c r="F67" s="177">
        <f>SUM(F4:F66)</f>
        <v>0</v>
      </c>
      <c r="G67" s="177">
        <f>SUM(G4:G66)</f>
        <v>0</v>
      </c>
      <c r="H67" s="177">
        <f>SUM(H4:H66)</f>
        <v>0</v>
      </c>
      <c r="I67" s="179"/>
      <c r="J67" s="180"/>
      <c r="K67" s="181"/>
      <c r="L67" s="182"/>
    </row>
    <row r="68" spans="1:12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</row>
  </sheetData>
  <sheetProtection password="C593" sheet="1" insertRows="0" deleteRows="0" objects="1" scenarios="1"/>
  <mergeCells count="5">
    <mergeCell ref="A1:L1"/>
    <mergeCell ref="A2:B2"/>
    <mergeCell ref="C2:G2"/>
    <mergeCell ref="J2:L2"/>
    <mergeCell ref="A67:E67"/>
  </mergeCells>
  <dataValidations count="1">
    <dataValidation type="list" allowBlank="1" showInputMessage="1" showErrorMessage="1" sqref="A4:A66">
      <formula1>"身份证,军官证,外国护照,中国护照,港澳居民来往内地通行证,台湾居民来往内地通行证"</formula1>
    </dataValidation>
  </dataValidations>
  <printOptions horizontalCentered="1"/>
  <pageMargins left="0.38" right="0.196527777777778" top="0.786805555555556" bottom="0.786805555555556" header="0.786805555555556" footer="0.786805555555556"/>
  <pageSetup paperSize="9" orientation="landscape"/>
  <headerFooter>
    <oddFooter>&amp;C财务审核                    归口部门负责人                    部门负责人                    经办人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K13" sqref="K13"/>
    </sheetView>
  </sheetViews>
  <sheetFormatPr defaultColWidth="9" defaultRowHeight="15.6"/>
  <cols>
    <col min="1" max="1" width="17.875" style="7" customWidth="1"/>
    <col min="2" max="2" width="10.625" style="7" customWidth="1"/>
    <col min="3" max="3" width="15.75" style="7" customWidth="1"/>
    <col min="4" max="4" width="9.25" style="7" customWidth="1"/>
    <col min="5" max="5" width="10.875" style="7" customWidth="1"/>
    <col min="6" max="6" width="11.125" style="7" customWidth="1"/>
    <col min="7" max="7" width="11" style="7" customWidth="1"/>
    <col min="8" max="8" width="10.75" style="7" customWidth="1"/>
    <col min="9" max="9" width="10.625" style="7" customWidth="1"/>
    <col min="10" max="10" width="12.375" style="7" customWidth="1"/>
    <col min="11" max="11" width="14.375" style="7" customWidth="1"/>
    <col min="12" max="16384" width="9" style="7"/>
  </cols>
  <sheetData>
    <row r="1" ht="73.5" customHeight="1" spans="1:11">
      <c r="A1" s="124" t="s">
        <v>93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27.75" customHeight="1" spans="1:9">
      <c r="A2" s="124"/>
      <c r="B2" s="125"/>
      <c r="C2" s="125"/>
      <c r="D2" s="125"/>
      <c r="E2" s="125"/>
      <c r="F2" s="125"/>
      <c r="G2" s="126" t="s">
        <v>1</v>
      </c>
      <c r="H2" s="127"/>
      <c r="I2" s="127"/>
    </row>
    <row r="3" ht="30" customHeight="1" spans="1:11">
      <c r="A3" s="128" t="s">
        <v>94</v>
      </c>
      <c r="B3" s="129"/>
      <c r="C3" s="129"/>
      <c r="D3" s="129"/>
      <c r="E3" s="130" t="s">
        <v>95</v>
      </c>
      <c r="F3" s="131"/>
      <c r="G3" s="132"/>
      <c r="H3" s="132"/>
      <c r="I3" s="132"/>
      <c r="J3" s="132"/>
      <c r="K3" s="149"/>
    </row>
    <row r="4" ht="20.1" customHeight="1" spans="1:11">
      <c r="A4" s="133" t="s">
        <v>86</v>
      </c>
      <c r="B4" s="134" t="s">
        <v>96</v>
      </c>
      <c r="C4" s="31" t="s">
        <v>97</v>
      </c>
      <c r="D4" s="135" t="s">
        <v>98</v>
      </c>
      <c r="E4" s="135" t="s">
        <v>88</v>
      </c>
      <c r="F4" s="135" t="s">
        <v>60</v>
      </c>
      <c r="G4" s="134" t="s">
        <v>61</v>
      </c>
      <c r="H4" s="134" t="s">
        <v>91</v>
      </c>
      <c r="I4" s="134" t="s">
        <v>34</v>
      </c>
      <c r="J4" s="134" t="s">
        <v>99</v>
      </c>
      <c r="K4" s="150" t="s">
        <v>100</v>
      </c>
    </row>
    <row r="5" ht="20.1" customHeight="1" spans="1:11">
      <c r="A5" s="136"/>
      <c r="B5" s="137"/>
      <c r="C5" s="138"/>
      <c r="D5" s="139"/>
      <c r="E5" s="140"/>
      <c r="F5" s="141">
        <f>IF(E5&gt;62500,E5*0.8*0.4-7000,IF(E5&gt;25000,E5*0.8*0.3-2000,IF(E5&gt;4000,E5*0.8*0.2,IF((E5-800)&gt;0,(E5-800)*0.2,0))))</f>
        <v>0</v>
      </c>
      <c r="G5" s="141">
        <f>E5-F5</f>
        <v>0</v>
      </c>
      <c r="H5" s="142"/>
      <c r="I5" s="142"/>
      <c r="J5" s="151"/>
      <c r="K5" s="152"/>
    </row>
    <row r="6" ht="20.1" customHeight="1" spans="1:11">
      <c r="A6" s="136"/>
      <c r="B6" s="137"/>
      <c r="C6" s="138"/>
      <c r="D6" s="139"/>
      <c r="E6" s="140"/>
      <c r="F6" s="141">
        <f t="shared" ref="F6:F18" si="0">IF(E6&gt;62500,E6*0.8*0.4-7000,IF(E6&gt;25000,E6*0.8*0.3-2000,IF(E6&gt;4000,E6*0.8*0.2,IF((E6-800)&gt;0,(E6-800)*0.2,0))))</f>
        <v>0</v>
      </c>
      <c r="G6" s="141">
        <f t="shared" ref="G6:G18" si="1">E6-F6</f>
        <v>0</v>
      </c>
      <c r="H6" s="142"/>
      <c r="I6" s="142"/>
      <c r="J6" s="153"/>
      <c r="K6" s="152"/>
    </row>
    <row r="7" ht="20.1" customHeight="1" spans="1:11">
      <c r="A7" s="136"/>
      <c r="B7" s="137"/>
      <c r="C7" s="138"/>
      <c r="D7" s="139"/>
      <c r="E7" s="140"/>
      <c r="F7" s="141">
        <f t="shared" si="0"/>
        <v>0</v>
      </c>
      <c r="G7" s="141">
        <f t="shared" si="1"/>
        <v>0</v>
      </c>
      <c r="H7" s="142"/>
      <c r="I7" s="142"/>
      <c r="J7" s="153"/>
      <c r="K7" s="152"/>
    </row>
    <row r="8" ht="20.1" customHeight="1" spans="1:11">
      <c r="A8" s="143"/>
      <c r="B8" s="137"/>
      <c r="C8" s="138"/>
      <c r="D8" s="139"/>
      <c r="E8" s="140"/>
      <c r="F8" s="141">
        <f t="shared" si="0"/>
        <v>0</v>
      </c>
      <c r="G8" s="141">
        <f t="shared" si="1"/>
        <v>0</v>
      </c>
      <c r="H8" s="142"/>
      <c r="I8" s="142"/>
      <c r="J8" s="153"/>
      <c r="K8" s="152"/>
    </row>
    <row r="9" ht="20.1" customHeight="1" spans="1:11">
      <c r="A9" s="143"/>
      <c r="B9" s="137"/>
      <c r="C9" s="138"/>
      <c r="D9" s="139"/>
      <c r="E9" s="140"/>
      <c r="F9" s="141">
        <f t="shared" si="0"/>
        <v>0</v>
      </c>
      <c r="G9" s="141">
        <f t="shared" si="1"/>
        <v>0</v>
      </c>
      <c r="H9" s="142"/>
      <c r="I9" s="142"/>
      <c r="J9" s="153"/>
      <c r="K9" s="152"/>
    </row>
    <row r="10" ht="20.1" customHeight="1" spans="1:11">
      <c r="A10" s="143"/>
      <c r="B10" s="137"/>
      <c r="C10" s="138"/>
      <c r="D10" s="139"/>
      <c r="E10" s="140"/>
      <c r="F10" s="141">
        <f t="shared" si="0"/>
        <v>0</v>
      </c>
      <c r="G10" s="141">
        <f t="shared" si="1"/>
        <v>0</v>
      </c>
      <c r="H10" s="142"/>
      <c r="I10" s="142"/>
      <c r="J10" s="153"/>
      <c r="K10" s="152"/>
    </row>
    <row r="11" ht="20.1" customHeight="1" spans="1:11">
      <c r="A11" s="143"/>
      <c r="B11" s="137"/>
      <c r="C11" s="138"/>
      <c r="D11" s="139"/>
      <c r="E11" s="140"/>
      <c r="F11" s="141">
        <f t="shared" si="0"/>
        <v>0</v>
      </c>
      <c r="G11" s="141">
        <f t="shared" si="1"/>
        <v>0</v>
      </c>
      <c r="H11" s="142"/>
      <c r="I11" s="142"/>
      <c r="J11" s="153"/>
      <c r="K11" s="152"/>
    </row>
    <row r="12" ht="20.1" customHeight="1" spans="1:11">
      <c r="A12" s="143"/>
      <c r="B12" s="137"/>
      <c r="C12" s="138"/>
      <c r="D12" s="139"/>
      <c r="E12" s="140"/>
      <c r="F12" s="141">
        <f t="shared" si="0"/>
        <v>0</v>
      </c>
      <c r="G12" s="141">
        <f t="shared" si="1"/>
        <v>0</v>
      </c>
      <c r="H12" s="142"/>
      <c r="I12" s="142"/>
      <c r="J12" s="153"/>
      <c r="K12" s="152"/>
    </row>
    <row r="13" ht="20.1" customHeight="1" spans="1:11">
      <c r="A13" s="143"/>
      <c r="B13" s="137"/>
      <c r="C13" s="138"/>
      <c r="D13" s="139"/>
      <c r="E13" s="140"/>
      <c r="F13" s="141">
        <f t="shared" si="0"/>
        <v>0</v>
      </c>
      <c r="G13" s="141">
        <f t="shared" si="1"/>
        <v>0</v>
      </c>
      <c r="H13" s="142"/>
      <c r="I13" s="142"/>
      <c r="J13" s="153"/>
      <c r="K13" s="152"/>
    </row>
    <row r="14" ht="20.1" customHeight="1" spans="1:11">
      <c r="A14" s="143"/>
      <c r="B14" s="137"/>
      <c r="C14" s="138"/>
      <c r="D14" s="139"/>
      <c r="E14" s="140"/>
      <c r="F14" s="141">
        <f t="shared" si="0"/>
        <v>0</v>
      </c>
      <c r="G14" s="141">
        <f t="shared" si="1"/>
        <v>0</v>
      </c>
      <c r="H14" s="142"/>
      <c r="I14" s="142"/>
      <c r="J14" s="153"/>
      <c r="K14" s="152"/>
    </row>
    <row r="15" ht="20.1" customHeight="1" spans="1:11">
      <c r="A15" s="143"/>
      <c r="B15" s="137"/>
      <c r="C15" s="138"/>
      <c r="D15" s="139"/>
      <c r="E15" s="140"/>
      <c r="F15" s="141">
        <f t="shared" si="0"/>
        <v>0</v>
      </c>
      <c r="G15" s="141">
        <f t="shared" si="1"/>
        <v>0</v>
      </c>
      <c r="H15" s="142"/>
      <c r="I15" s="142"/>
      <c r="J15" s="153"/>
      <c r="K15" s="152"/>
    </row>
    <row r="16" ht="20.1" customHeight="1" spans="1:11">
      <c r="A16" s="143"/>
      <c r="B16" s="137"/>
      <c r="C16" s="138"/>
      <c r="D16" s="139"/>
      <c r="E16" s="140"/>
      <c r="F16" s="141">
        <f t="shared" si="0"/>
        <v>0</v>
      </c>
      <c r="G16" s="141">
        <f t="shared" si="1"/>
        <v>0</v>
      </c>
      <c r="H16" s="142"/>
      <c r="I16" s="142"/>
      <c r="J16" s="153"/>
      <c r="K16" s="152"/>
    </row>
    <row r="17" ht="20.1" customHeight="1" spans="1:11">
      <c r="A17" s="143"/>
      <c r="B17" s="137"/>
      <c r="C17" s="138"/>
      <c r="D17" s="139"/>
      <c r="E17" s="140"/>
      <c r="F17" s="141">
        <f t="shared" si="0"/>
        <v>0</v>
      </c>
      <c r="G17" s="141">
        <f t="shared" si="1"/>
        <v>0</v>
      </c>
      <c r="H17" s="142"/>
      <c r="I17" s="142"/>
      <c r="J17" s="153"/>
      <c r="K17" s="152"/>
    </row>
    <row r="18" ht="20.1" customHeight="1" spans="1:11">
      <c r="A18" s="143"/>
      <c r="B18" s="137"/>
      <c r="C18" s="138"/>
      <c r="D18" s="139"/>
      <c r="E18" s="140"/>
      <c r="F18" s="141">
        <f t="shared" si="0"/>
        <v>0</v>
      </c>
      <c r="G18" s="141">
        <f t="shared" si="1"/>
        <v>0</v>
      </c>
      <c r="H18" s="142"/>
      <c r="I18" s="142"/>
      <c r="J18" s="153"/>
      <c r="K18" s="152"/>
    </row>
    <row r="19" ht="20.1" customHeight="1" spans="1:11">
      <c r="A19" s="144" t="s">
        <v>101</v>
      </c>
      <c r="B19" s="145"/>
      <c r="C19" s="146"/>
      <c r="D19" s="147"/>
      <c r="E19" s="141">
        <f>SUM(E5:E18)</f>
        <v>0</v>
      </c>
      <c r="F19" s="141">
        <f>SUM(F5:F18)</f>
        <v>0</v>
      </c>
      <c r="G19" s="141">
        <f>SUM(G5:G18)</f>
        <v>0</v>
      </c>
      <c r="H19" s="142"/>
      <c r="I19" s="142"/>
      <c r="J19" s="154"/>
      <c r="K19" s="155"/>
    </row>
    <row r="20" spans="1:9">
      <c r="A20" s="148" t="s">
        <v>102</v>
      </c>
      <c r="B20" s="148"/>
      <c r="C20" s="148"/>
      <c r="D20" s="148"/>
      <c r="E20" s="148"/>
      <c r="F20" s="148"/>
      <c r="G20" s="148"/>
      <c r="H20" s="148"/>
      <c r="I20" s="148"/>
    </row>
  </sheetData>
  <sheetProtection password="C593" sheet="1" insertRows="0" deleteRows="0" objects="1" scenarios="1"/>
  <mergeCells count="5">
    <mergeCell ref="A1:K1"/>
    <mergeCell ref="H2:I2"/>
    <mergeCell ref="B3:D3"/>
    <mergeCell ref="G3:K3"/>
    <mergeCell ref="A20:I20"/>
  </mergeCells>
  <printOptions horizontalCentered="1"/>
  <pageMargins left="0.16" right="0.16" top="0.69" bottom="0.984251968503937" header="0.511811023622047" footer="0.78740157480315"/>
  <pageSetup paperSize="9" orientation="landscape"/>
  <headerFooter alignWithMargins="0">
    <oddFooter>&amp;C审核会计                      归口部门负责人                     部门负责人                     经办人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N8" sqref="N8"/>
    </sheetView>
  </sheetViews>
  <sheetFormatPr defaultColWidth="9" defaultRowHeight="15.6"/>
  <cols>
    <col min="1" max="1" width="5.625" style="70" customWidth="1"/>
    <col min="2" max="2" width="9.125" style="70" customWidth="1"/>
    <col min="3" max="3" width="9" style="70"/>
    <col min="4" max="4" width="13.875" style="70" customWidth="1"/>
    <col min="5" max="5" width="6.125" style="70" customWidth="1"/>
    <col min="6" max="6" width="8.625" style="70" customWidth="1"/>
    <col min="7" max="7" width="6" style="70" customWidth="1"/>
    <col min="8" max="8" width="12.125" style="70" customWidth="1"/>
    <col min="9" max="9" width="12.625" style="70" customWidth="1"/>
    <col min="10" max="10" width="9.5" style="70" customWidth="1"/>
    <col min="11" max="11" width="9.625" style="70" customWidth="1"/>
    <col min="12" max="12" width="8.25" style="70" customWidth="1"/>
    <col min="13" max="13" width="12.625" style="70" customWidth="1"/>
    <col min="14" max="14" width="8.25" style="70" customWidth="1"/>
    <col min="15" max="16384" width="9" style="70"/>
  </cols>
  <sheetData>
    <row r="1" ht="60" customHeight="1" spans="1:14">
      <c r="A1" s="95" t="s">
        <v>103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="69" customFormat="1" ht="33.75" customHeight="1" spans="1:14">
      <c r="A2" s="72" t="s">
        <v>2</v>
      </c>
      <c r="B2" s="72"/>
      <c r="C2" s="73"/>
      <c r="D2" s="73"/>
      <c r="E2" s="73"/>
      <c r="F2" s="73"/>
      <c r="G2" s="73"/>
      <c r="H2" s="73"/>
      <c r="I2" s="74" t="s">
        <v>1</v>
      </c>
      <c r="J2" s="84"/>
      <c r="K2" s="84"/>
      <c r="L2" s="84"/>
      <c r="M2" s="84"/>
      <c r="N2" s="84"/>
    </row>
    <row r="3" s="69" customFormat="1" ht="21.6" spans="1:14">
      <c r="A3" s="104" t="s">
        <v>85</v>
      </c>
      <c r="B3" s="105" t="s">
        <v>86</v>
      </c>
      <c r="C3" s="105" t="s">
        <v>104</v>
      </c>
      <c r="D3" s="105" t="s">
        <v>87</v>
      </c>
      <c r="E3" s="105" t="s">
        <v>105</v>
      </c>
      <c r="F3" s="105" t="s">
        <v>106</v>
      </c>
      <c r="G3" s="105" t="s">
        <v>107</v>
      </c>
      <c r="H3" s="106" t="s">
        <v>88</v>
      </c>
      <c r="I3" s="113" t="s">
        <v>89</v>
      </c>
      <c r="J3" s="113" t="s">
        <v>61</v>
      </c>
      <c r="K3" s="113" t="s">
        <v>91</v>
      </c>
      <c r="L3" s="113" t="s">
        <v>34</v>
      </c>
      <c r="M3" s="113" t="s">
        <v>76</v>
      </c>
      <c r="N3" s="114" t="s">
        <v>90</v>
      </c>
    </row>
    <row r="4" ht="24.95" customHeight="1" spans="1:14">
      <c r="A4" s="107"/>
      <c r="B4" s="108"/>
      <c r="C4" s="108"/>
      <c r="D4" s="108"/>
      <c r="E4" s="108"/>
      <c r="F4" s="108"/>
      <c r="G4" s="108"/>
      <c r="H4" s="109">
        <f>I4+J4</f>
        <v>0</v>
      </c>
      <c r="I4" s="109">
        <f>'数据（专家咨询）'!B2</f>
        <v>0</v>
      </c>
      <c r="J4" s="115"/>
      <c r="K4" s="116"/>
      <c r="L4" s="116"/>
      <c r="M4" s="117"/>
      <c r="N4" s="118"/>
    </row>
    <row r="5" ht="24.95" customHeight="1" spans="1:14">
      <c r="A5" s="107"/>
      <c r="B5" s="108"/>
      <c r="C5" s="108"/>
      <c r="D5" s="108"/>
      <c r="E5" s="108"/>
      <c r="F5" s="108"/>
      <c r="G5" s="108"/>
      <c r="H5" s="109">
        <f t="shared" ref="H5:H15" si="0">I5+J5</f>
        <v>0</v>
      </c>
      <c r="I5" s="109">
        <f>'数据（专家咨询）'!B3</f>
        <v>0</v>
      </c>
      <c r="J5" s="119"/>
      <c r="K5" s="120"/>
      <c r="L5" s="120"/>
      <c r="M5" s="117"/>
      <c r="N5" s="118"/>
    </row>
    <row r="6" ht="24.95" customHeight="1" spans="1:14">
      <c r="A6" s="107"/>
      <c r="B6" s="108"/>
      <c r="C6" s="108"/>
      <c r="D6" s="108"/>
      <c r="E6" s="108"/>
      <c r="F6" s="108"/>
      <c r="G6" s="108"/>
      <c r="H6" s="109">
        <f t="shared" si="0"/>
        <v>0</v>
      </c>
      <c r="I6" s="109">
        <f>'数据（专家咨询）'!B4</f>
        <v>0</v>
      </c>
      <c r="J6" s="119"/>
      <c r="K6" s="120"/>
      <c r="L6" s="120"/>
      <c r="M6" s="117"/>
      <c r="N6" s="118"/>
    </row>
    <row r="7" ht="24.95" customHeight="1" spans="1:14">
      <c r="A7" s="107"/>
      <c r="B7" s="108"/>
      <c r="C7" s="108"/>
      <c r="D7" s="108"/>
      <c r="E7" s="108"/>
      <c r="F7" s="108"/>
      <c r="G7" s="108"/>
      <c r="H7" s="109">
        <f t="shared" si="0"/>
        <v>0</v>
      </c>
      <c r="I7" s="109">
        <f>'数据（专家咨询）'!B5</f>
        <v>0</v>
      </c>
      <c r="J7" s="119"/>
      <c r="K7" s="120"/>
      <c r="L7" s="120"/>
      <c r="M7" s="117"/>
      <c r="N7" s="118"/>
    </row>
    <row r="8" ht="24.95" customHeight="1" spans="1:14">
      <c r="A8" s="107"/>
      <c r="B8" s="108"/>
      <c r="C8" s="108"/>
      <c r="D8" s="108"/>
      <c r="E8" s="108"/>
      <c r="F8" s="108"/>
      <c r="G8" s="108"/>
      <c r="H8" s="109">
        <f t="shared" si="0"/>
        <v>0</v>
      </c>
      <c r="I8" s="109">
        <f>'数据（专家咨询）'!B6</f>
        <v>0</v>
      </c>
      <c r="J8" s="119"/>
      <c r="K8" s="120"/>
      <c r="L8" s="120"/>
      <c r="M8" s="117"/>
      <c r="N8" s="118"/>
    </row>
    <row r="9" ht="24.95" customHeight="1" spans="1:14">
      <c r="A9" s="107"/>
      <c r="B9" s="108"/>
      <c r="C9" s="108"/>
      <c r="D9" s="108"/>
      <c r="E9" s="108"/>
      <c r="F9" s="108"/>
      <c r="G9" s="108"/>
      <c r="H9" s="109">
        <f t="shared" si="0"/>
        <v>0</v>
      </c>
      <c r="I9" s="109">
        <f>'数据（专家咨询）'!B7</f>
        <v>0</v>
      </c>
      <c r="J9" s="119"/>
      <c r="K9" s="120"/>
      <c r="L9" s="120"/>
      <c r="M9" s="117"/>
      <c r="N9" s="118"/>
    </row>
    <row r="10" ht="24.95" customHeight="1" spans="1:14">
      <c r="A10" s="107"/>
      <c r="B10" s="108"/>
      <c r="C10" s="108"/>
      <c r="D10" s="108"/>
      <c r="E10" s="108"/>
      <c r="F10" s="108"/>
      <c r="G10" s="108"/>
      <c r="H10" s="109">
        <f t="shared" si="0"/>
        <v>0</v>
      </c>
      <c r="I10" s="109">
        <f>'数据（专家咨询）'!B8</f>
        <v>0</v>
      </c>
      <c r="J10" s="119"/>
      <c r="K10" s="120"/>
      <c r="L10" s="120"/>
      <c r="M10" s="117"/>
      <c r="N10" s="118"/>
    </row>
    <row r="11" ht="24.95" customHeight="1" spans="1:14">
      <c r="A11" s="107"/>
      <c r="B11" s="108"/>
      <c r="C11" s="108"/>
      <c r="D11" s="108"/>
      <c r="E11" s="108"/>
      <c r="F11" s="108"/>
      <c r="G11" s="108"/>
      <c r="H11" s="109">
        <f t="shared" si="0"/>
        <v>0</v>
      </c>
      <c r="I11" s="109">
        <f>'数据（专家咨询）'!B9</f>
        <v>0</v>
      </c>
      <c r="J11" s="119"/>
      <c r="K11" s="120"/>
      <c r="L11" s="120"/>
      <c r="M11" s="117"/>
      <c r="N11" s="118"/>
    </row>
    <row r="12" ht="24.95" customHeight="1" spans="1:14">
      <c r="A12" s="107"/>
      <c r="B12" s="108"/>
      <c r="C12" s="108"/>
      <c r="D12" s="108"/>
      <c r="E12" s="108"/>
      <c r="F12" s="108"/>
      <c r="G12" s="108"/>
      <c r="H12" s="109">
        <f t="shared" si="0"/>
        <v>0</v>
      </c>
      <c r="I12" s="109">
        <f>'数据（专家咨询）'!B10</f>
        <v>0</v>
      </c>
      <c r="J12" s="119"/>
      <c r="K12" s="120"/>
      <c r="L12" s="120"/>
      <c r="M12" s="117"/>
      <c r="N12" s="118"/>
    </row>
    <row r="13" ht="24.95" customHeight="1" spans="1:14">
      <c r="A13" s="107"/>
      <c r="B13" s="108"/>
      <c r="C13" s="108"/>
      <c r="D13" s="108"/>
      <c r="E13" s="108"/>
      <c r="F13" s="108"/>
      <c r="G13" s="108"/>
      <c r="H13" s="109">
        <f t="shared" si="0"/>
        <v>0</v>
      </c>
      <c r="I13" s="109">
        <f>'数据（专家咨询）'!B11</f>
        <v>0</v>
      </c>
      <c r="J13" s="119"/>
      <c r="K13" s="120"/>
      <c r="L13" s="120"/>
      <c r="M13" s="117"/>
      <c r="N13" s="118"/>
    </row>
    <row r="14" ht="24.95" customHeight="1" spans="1:14">
      <c r="A14" s="107"/>
      <c r="B14" s="108"/>
      <c r="C14" s="108"/>
      <c r="D14" s="108"/>
      <c r="E14" s="108"/>
      <c r="F14" s="108"/>
      <c r="G14" s="108"/>
      <c r="H14" s="109">
        <f t="shared" si="0"/>
        <v>0</v>
      </c>
      <c r="I14" s="109">
        <f>'数据（专家咨询）'!B12</f>
        <v>0</v>
      </c>
      <c r="J14" s="119"/>
      <c r="K14" s="120"/>
      <c r="L14" s="120"/>
      <c r="M14" s="117"/>
      <c r="N14" s="118"/>
    </row>
    <row r="15" ht="24.95" customHeight="1" spans="1:14">
      <c r="A15" s="107"/>
      <c r="B15" s="108"/>
      <c r="C15" s="108"/>
      <c r="D15" s="108"/>
      <c r="E15" s="108"/>
      <c r="F15" s="108"/>
      <c r="G15" s="108"/>
      <c r="H15" s="109">
        <f t="shared" si="0"/>
        <v>0</v>
      </c>
      <c r="I15" s="109">
        <f>'数据（专家咨询）'!B13</f>
        <v>0</v>
      </c>
      <c r="J15" s="119"/>
      <c r="K15" s="120"/>
      <c r="L15" s="120"/>
      <c r="M15" s="117"/>
      <c r="N15" s="118"/>
    </row>
    <row r="16" ht="24.95" customHeight="1" spans="1:14">
      <c r="A16" s="110" t="s">
        <v>92</v>
      </c>
      <c r="B16" s="111"/>
      <c r="C16" s="111"/>
      <c r="D16" s="111"/>
      <c r="E16" s="111"/>
      <c r="F16" s="111"/>
      <c r="G16" s="111"/>
      <c r="H16" s="112">
        <f>SUM(H4:H15)</f>
        <v>0</v>
      </c>
      <c r="I16" s="112">
        <f>SUM(I4:I15)</f>
        <v>0</v>
      </c>
      <c r="J16" s="112">
        <f>SUM(J4:J15)</f>
        <v>0</v>
      </c>
      <c r="K16" s="121"/>
      <c r="L16" s="121"/>
      <c r="M16" s="122"/>
      <c r="N16" s="123"/>
    </row>
  </sheetData>
  <sheetProtection password="C593" sheet="1" insertRows="0" deleteRows="0" objects="1" scenarios="1"/>
  <mergeCells count="5">
    <mergeCell ref="A1:N1"/>
    <mergeCell ref="A2:B2"/>
    <mergeCell ref="C2:H2"/>
    <mergeCell ref="J2:N2"/>
    <mergeCell ref="A16:G16"/>
  </mergeCells>
  <dataValidations count="3">
    <dataValidation type="list" allowBlank="1" showInputMessage="1" showErrorMessage="1" sqref="A4:A15">
      <formula1>"身份证,军官证,外国护照,中国护照,港澳居民来往内地通行证,台湾居民来往内地通行证"</formula1>
    </dataValidation>
    <dataValidation type="list" allowBlank="1" showInputMessage="1" showErrorMessage="1" sqref="E4:E15">
      <formula1>"其他专业技术人员,高级专业技术职称人员"</formula1>
    </dataValidation>
    <dataValidation type="list" allowBlank="1" showInputMessage="1" showErrorMessage="1" sqref="G4:G15">
      <formula1>"会议,通讯"</formula1>
    </dataValidation>
  </dataValidations>
  <printOptions horizontalCentered="1"/>
  <pageMargins left="0.37" right="0.196527777777778" top="0.786805555555556" bottom="0.786805555555556" header="0.786805555555556" footer="0.786805555555556"/>
  <pageSetup paperSize="9" orientation="landscape"/>
  <headerFooter>
    <oddFooter>&amp;C财务审核                       归口部门负责人                    部门负责人                    经办人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U9" sqref="U9"/>
    </sheetView>
  </sheetViews>
  <sheetFormatPr defaultColWidth="9" defaultRowHeight="15.6"/>
  <cols>
    <col min="1" max="1" width="6.375" style="70" customWidth="1"/>
    <col min="2" max="2" width="9.375" style="70" customWidth="1"/>
    <col min="3" max="3" width="9" style="70"/>
    <col min="4" max="4" width="16.625" style="70" customWidth="1"/>
    <col min="5" max="5" width="9.375" style="70" customWidth="1"/>
    <col min="6" max="6" width="10.25" style="70" customWidth="1"/>
    <col min="7" max="7" width="6.875" style="70" customWidth="1"/>
    <col min="8" max="8" width="9" style="70"/>
    <col min="9" max="9" width="9.5" style="70" customWidth="1"/>
    <col min="10" max="10" width="9.625" style="70" customWidth="1"/>
    <col min="11" max="11" width="17" style="70" customWidth="1"/>
    <col min="12" max="12" width="9.5" style="70" customWidth="1"/>
    <col min="13" max="16384" width="9" style="70"/>
  </cols>
  <sheetData>
    <row r="1" ht="60" customHeight="1" spans="1:14">
      <c r="A1" s="95" t="s">
        <v>108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="69" customFormat="1" ht="33.75" customHeight="1" spans="1:14">
      <c r="A2" s="72" t="s">
        <v>2</v>
      </c>
      <c r="B2" s="72"/>
      <c r="C2" s="73"/>
      <c r="D2" s="73"/>
      <c r="E2" s="73"/>
      <c r="F2" s="73"/>
      <c r="G2" s="73"/>
      <c r="H2" s="73"/>
      <c r="I2" s="74" t="s">
        <v>1</v>
      </c>
      <c r="J2" s="84"/>
      <c r="K2" s="84"/>
      <c r="L2" s="84"/>
      <c r="M2" s="84"/>
      <c r="N2" s="84"/>
    </row>
    <row r="3" s="69" customFormat="1" ht="28.8" spans="1:14">
      <c r="A3" s="75" t="s">
        <v>85</v>
      </c>
      <c r="B3" s="76" t="s">
        <v>86</v>
      </c>
      <c r="C3" s="76" t="s">
        <v>104</v>
      </c>
      <c r="D3" s="76" t="s">
        <v>87</v>
      </c>
      <c r="E3" s="76" t="s">
        <v>105</v>
      </c>
      <c r="F3" s="76" t="s">
        <v>109</v>
      </c>
      <c r="G3" s="76" t="s">
        <v>110</v>
      </c>
      <c r="H3" s="77" t="s">
        <v>88</v>
      </c>
      <c r="I3" s="78" t="s">
        <v>89</v>
      </c>
      <c r="J3" s="78" t="s">
        <v>61</v>
      </c>
      <c r="K3" s="96" t="s">
        <v>76</v>
      </c>
      <c r="L3" s="97" t="s">
        <v>90</v>
      </c>
      <c r="M3" s="97" t="s">
        <v>34</v>
      </c>
      <c r="N3" s="98" t="s">
        <v>91</v>
      </c>
    </row>
    <row r="4" ht="24.95" customHeight="1" spans="1:14">
      <c r="A4" s="79"/>
      <c r="B4" s="80"/>
      <c r="C4" s="80"/>
      <c r="D4" s="80"/>
      <c r="E4" s="80"/>
      <c r="F4" s="80"/>
      <c r="G4" s="80"/>
      <c r="H4" s="81">
        <f>I4+J4</f>
        <v>0</v>
      </c>
      <c r="I4" s="81">
        <f>'数据（专家评审）'!B2</f>
        <v>0</v>
      </c>
      <c r="J4" s="86"/>
      <c r="K4" s="99"/>
      <c r="L4" s="99"/>
      <c r="M4" s="88"/>
      <c r="N4" s="100"/>
    </row>
    <row r="5" ht="24.95" customHeight="1" spans="1:14">
      <c r="A5" s="79"/>
      <c r="B5" s="80"/>
      <c r="C5" s="80"/>
      <c r="D5" s="80"/>
      <c r="E5" s="80"/>
      <c r="F5" s="80"/>
      <c r="G5" s="80"/>
      <c r="H5" s="81">
        <f t="shared" ref="H5:H15" si="0">I5+J5</f>
        <v>0</v>
      </c>
      <c r="I5" s="81">
        <f>'数据（专家评审）'!B3</f>
        <v>0</v>
      </c>
      <c r="J5" s="90"/>
      <c r="K5" s="99"/>
      <c r="L5" s="99"/>
      <c r="M5" s="88"/>
      <c r="N5" s="100"/>
    </row>
    <row r="6" ht="24.95" customHeight="1" spans="1:14">
      <c r="A6" s="79"/>
      <c r="B6" s="80"/>
      <c r="C6" s="80"/>
      <c r="D6" s="80"/>
      <c r="E6" s="80"/>
      <c r="F6" s="80"/>
      <c r="G6" s="80"/>
      <c r="H6" s="81">
        <f t="shared" si="0"/>
        <v>0</v>
      </c>
      <c r="I6" s="81">
        <f>'数据（专家评审）'!B4</f>
        <v>0</v>
      </c>
      <c r="J6" s="90"/>
      <c r="K6" s="99"/>
      <c r="L6" s="99"/>
      <c r="M6" s="88"/>
      <c r="N6" s="100"/>
    </row>
    <row r="7" ht="24.95" customHeight="1" spans="1:14">
      <c r="A7" s="79"/>
      <c r="B7" s="80"/>
      <c r="C7" s="80"/>
      <c r="D7" s="80"/>
      <c r="E7" s="80"/>
      <c r="F7" s="80"/>
      <c r="G7" s="80"/>
      <c r="H7" s="81">
        <f t="shared" si="0"/>
        <v>0</v>
      </c>
      <c r="I7" s="81">
        <f>'数据（专家评审）'!B5</f>
        <v>0</v>
      </c>
      <c r="J7" s="90"/>
      <c r="K7" s="99"/>
      <c r="L7" s="99"/>
      <c r="M7" s="88"/>
      <c r="N7" s="100"/>
    </row>
    <row r="8" ht="24.95" customHeight="1" spans="1:14">
      <c r="A8" s="79"/>
      <c r="B8" s="80"/>
      <c r="C8" s="80"/>
      <c r="D8" s="80"/>
      <c r="E8" s="80"/>
      <c r="F8" s="80"/>
      <c r="G8" s="80"/>
      <c r="H8" s="81">
        <f t="shared" si="0"/>
        <v>0</v>
      </c>
      <c r="I8" s="81">
        <f>'数据（专家评审）'!B6</f>
        <v>0</v>
      </c>
      <c r="J8" s="90"/>
      <c r="K8" s="99"/>
      <c r="L8" s="99"/>
      <c r="M8" s="88"/>
      <c r="N8" s="100"/>
    </row>
    <row r="9" ht="24.95" customHeight="1" spans="1:14">
      <c r="A9" s="79"/>
      <c r="B9" s="80"/>
      <c r="C9" s="80"/>
      <c r="D9" s="80"/>
      <c r="E9" s="80"/>
      <c r="F9" s="80"/>
      <c r="G9" s="80"/>
      <c r="H9" s="81">
        <f t="shared" si="0"/>
        <v>0</v>
      </c>
      <c r="I9" s="81">
        <f>'数据（专家评审）'!B7</f>
        <v>0</v>
      </c>
      <c r="J9" s="90"/>
      <c r="K9" s="99"/>
      <c r="L9" s="99"/>
      <c r="M9" s="88"/>
      <c r="N9" s="100"/>
    </row>
    <row r="10" ht="24.95" customHeight="1" spans="1:14">
      <c r="A10" s="79"/>
      <c r="B10" s="80"/>
      <c r="C10" s="80"/>
      <c r="D10" s="80"/>
      <c r="E10" s="80"/>
      <c r="F10" s="80"/>
      <c r="G10" s="80"/>
      <c r="H10" s="81">
        <f t="shared" si="0"/>
        <v>0</v>
      </c>
      <c r="I10" s="81">
        <f>'数据（专家评审）'!B8</f>
        <v>0</v>
      </c>
      <c r="J10" s="90"/>
      <c r="K10" s="99"/>
      <c r="L10" s="99"/>
      <c r="M10" s="88"/>
      <c r="N10" s="100"/>
    </row>
    <row r="11" ht="24.95" customHeight="1" spans="1:14">
      <c r="A11" s="79"/>
      <c r="B11" s="80"/>
      <c r="C11" s="80"/>
      <c r="D11" s="80"/>
      <c r="E11" s="80"/>
      <c r="F11" s="80"/>
      <c r="G11" s="80"/>
      <c r="H11" s="81">
        <f t="shared" si="0"/>
        <v>0</v>
      </c>
      <c r="I11" s="81">
        <f>'数据（专家评审）'!B9</f>
        <v>0</v>
      </c>
      <c r="J11" s="90"/>
      <c r="K11" s="99"/>
      <c r="L11" s="99"/>
      <c r="M11" s="88"/>
      <c r="N11" s="100"/>
    </row>
    <row r="12" ht="24.95" customHeight="1" spans="1:14">
      <c r="A12" s="79"/>
      <c r="B12" s="80"/>
      <c r="C12" s="80"/>
      <c r="D12" s="80"/>
      <c r="E12" s="80"/>
      <c r="F12" s="80"/>
      <c r="G12" s="80"/>
      <c r="H12" s="81">
        <f t="shared" si="0"/>
        <v>0</v>
      </c>
      <c r="I12" s="81">
        <f>'数据（专家评审）'!B10</f>
        <v>0</v>
      </c>
      <c r="J12" s="90"/>
      <c r="K12" s="99"/>
      <c r="L12" s="99"/>
      <c r="M12" s="88"/>
      <c r="N12" s="100"/>
    </row>
    <row r="13" ht="24.95" customHeight="1" spans="1:14">
      <c r="A13" s="79"/>
      <c r="B13" s="80"/>
      <c r="C13" s="80"/>
      <c r="D13" s="80"/>
      <c r="E13" s="80"/>
      <c r="F13" s="80"/>
      <c r="G13" s="80"/>
      <c r="H13" s="81">
        <f t="shared" si="0"/>
        <v>0</v>
      </c>
      <c r="I13" s="81">
        <f>'数据（专家评审）'!B11</f>
        <v>0</v>
      </c>
      <c r="J13" s="90"/>
      <c r="K13" s="99"/>
      <c r="L13" s="99"/>
      <c r="M13" s="88"/>
      <c r="N13" s="100"/>
    </row>
    <row r="14" ht="24.95" customHeight="1" spans="1:14">
      <c r="A14" s="79"/>
      <c r="B14" s="80"/>
      <c r="C14" s="80"/>
      <c r="D14" s="80"/>
      <c r="E14" s="80"/>
      <c r="F14" s="80"/>
      <c r="G14" s="80"/>
      <c r="H14" s="81">
        <f t="shared" si="0"/>
        <v>0</v>
      </c>
      <c r="I14" s="81">
        <f>'数据（专家评审）'!B12</f>
        <v>0</v>
      </c>
      <c r="J14" s="90"/>
      <c r="K14" s="99"/>
      <c r="L14" s="99"/>
      <c r="M14" s="88"/>
      <c r="N14" s="100"/>
    </row>
    <row r="15" ht="24.95" customHeight="1" spans="1:14">
      <c r="A15" s="79"/>
      <c r="B15" s="80"/>
      <c r="C15" s="80"/>
      <c r="D15" s="80"/>
      <c r="E15" s="80"/>
      <c r="F15" s="80"/>
      <c r="G15" s="80"/>
      <c r="H15" s="81">
        <f t="shared" si="0"/>
        <v>0</v>
      </c>
      <c r="I15" s="81">
        <f>'数据（专家评审）'!B13</f>
        <v>0</v>
      </c>
      <c r="J15" s="90"/>
      <c r="K15" s="99"/>
      <c r="L15" s="99"/>
      <c r="M15" s="88"/>
      <c r="N15" s="100"/>
    </row>
    <row r="16" ht="24.95" customHeight="1" spans="1:14">
      <c r="A16" s="82" t="s">
        <v>92</v>
      </c>
      <c r="B16" s="72"/>
      <c r="C16" s="72"/>
      <c r="D16" s="72"/>
      <c r="E16" s="72"/>
      <c r="F16" s="72"/>
      <c r="G16" s="72"/>
      <c r="H16" s="83">
        <f>SUM(H4:H15)</f>
        <v>0</v>
      </c>
      <c r="I16" s="83">
        <f>SUM(I4:I15)</f>
        <v>0</v>
      </c>
      <c r="J16" s="83">
        <f>SUM(J4:J15)</f>
        <v>0</v>
      </c>
      <c r="K16" s="91"/>
      <c r="L16" s="101"/>
      <c r="M16" s="102"/>
      <c r="N16" s="103"/>
    </row>
  </sheetData>
  <sheetProtection password="C593" sheet="1" insertRows="0" deleteRows="0" objects="1" scenarios="1"/>
  <mergeCells count="5">
    <mergeCell ref="A1:N1"/>
    <mergeCell ref="A2:B2"/>
    <mergeCell ref="C2:H2"/>
    <mergeCell ref="J2:N2"/>
    <mergeCell ref="A16:G16"/>
  </mergeCells>
  <dataValidations count="3">
    <dataValidation type="list" allowBlank="1" showInputMessage="1" showErrorMessage="1" sqref="A4:A15">
      <formula1>"身份证,军官证,外国护照,中国护照,港澳居民来往内地通行证,台湾居民来往内地通行证"</formula1>
    </dataValidation>
    <dataValidation type="list" allowBlank="1" showInputMessage="1" showErrorMessage="1" sqref="E4:E15">
      <formula1>"其他专业技术人员,高级专业技术职称人员"</formula1>
    </dataValidation>
    <dataValidation type="list" allowBlank="1" showInputMessage="1" showErrorMessage="1" sqref="G4:G15">
      <formula1>"会议,通讯"</formula1>
    </dataValidation>
  </dataValidations>
  <printOptions horizontalCentered="1"/>
  <pageMargins left="0.62992125984252" right="0.196850393700787" top="0.78740157480315" bottom="0.78740157480315" header="0.78740157480315" footer="0.78740157480315"/>
  <pageSetup paperSize="9" scale="90" orientation="landscape"/>
  <headerFooter>
    <oddFooter>&amp;C财务审核                       归口部门负责人                    部门负责人                    经办人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P11" sqref="P11"/>
    </sheetView>
  </sheetViews>
  <sheetFormatPr defaultColWidth="9" defaultRowHeight="15.6"/>
  <cols>
    <col min="1" max="1" width="6" style="70" customWidth="1"/>
    <col min="2" max="2" width="9.375" style="70" customWidth="1"/>
    <col min="3" max="3" width="9" style="70"/>
    <col min="4" max="4" width="16.625" style="70" customWidth="1"/>
    <col min="5" max="5" width="10.25" style="70" customWidth="1"/>
    <col min="6" max="6" width="9.375" style="70" customWidth="1"/>
    <col min="7" max="7" width="9" style="70"/>
    <col min="8" max="8" width="9.5" style="70" customWidth="1"/>
    <col min="9" max="9" width="9.625" style="70" customWidth="1"/>
    <col min="10" max="10" width="16.25" style="70" customWidth="1"/>
    <col min="11" max="11" width="9.5" style="70" customWidth="1"/>
    <col min="12" max="16384" width="9" style="70"/>
  </cols>
  <sheetData>
    <row r="1" ht="60" customHeight="1" spans="1:13">
      <c r="A1" s="71" t="s">
        <v>111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="69" customFormat="1" ht="33.75" customHeight="1" spans="1:13">
      <c r="A2" s="72" t="s">
        <v>2</v>
      </c>
      <c r="B2" s="72"/>
      <c r="C2" s="73"/>
      <c r="D2" s="73"/>
      <c r="E2" s="73"/>
      <c r="F2" s="73"/>
      <c r="G2" s="73"/>
      <c r="H2" s="74" t="s">
        <v>1</v>
      </c>
      <c r="I2" s="84"/>
      <c r="J2" s="84"/>
      <c r="K2" s="84"/>
      <c r="L2" s="84"/>
      <c r="M2" s="84"/>
    </row>
    <row r="3" s="69" customFormat="1" ht="28.8" spans="1:13">
      <c r="A3" s="75" t="s">
        <v>85</v>
      </c>
      <c r="B3" s="76" t="s">
        <v>86</v>
      </c>
      <c r="C3" s="76" t="s">
        <v>104</v>
      </c>
      <c r="D3" s="76" t="s">
        <v>87</v>
      </c>
      <c r="E3" s="76" t="s">
        <v>105</v>
      </c>
      <c r="F3" s="76" t="s">
        <v>69</v>
      </c>
      <c r="G3" s="77" t="s">
        <v>88</v>
      </c>
      <c r="H3" s="78" t="s">
        <v>89</v>
      </c>
      <c r="I3" s="78" t="s">
        <v>61</v>
      </c>
      <c r="J3" s="76" t="s">
        <v>76</v>
      </c>
      <c r="K3" s="76" t="s">
        <v>90</v>
      </c>
      <c r="L3" s="76" t="s">
        <v>34</v>
      </c>
      <c r="M3" s="85" t="s">
        <v>91</v>
      </c>
    </row>
    <row r="4" ht="24.95" customHeight="1" spans="1:13">
      <c r="A4" s="79"/>
      <c r="B4" s="80"/>
      <c r="C4" s="80"/>
      <c r="D4" s="80"/>
      <c r="E4" s="80"/>
      <c r="F4" s="80"/>
      <c r="G4" s="81">
        <f t="shared" ref="G4:G15" si="0">H4+I4</f>
        <v>0</v>
      </c>
      <c r="H4" s="81">
        <f>'数据（专家顾问）'!B2</f>
        <v>0</v>
      </c>
      <c r="I4" s="86"/>
      <c r="J4" s="87"/>
      <c r="K4" s="87"/>
      <c r="L4" s="88"/>
      <c r="M4" s="89"/>
    </row>
    <row r="5" ht="24.95" customHeight="1" spans="1:13">
      <c r="A5" s="79"/>
      <c r="B5" s="80"/>
      <c r="C5" s="80"/>
      <c r="D5" s="80"/>
      <c r="E5" s="80"/>
      <c r="F5" s="80"/>
      <c r="G5" s="81">
        <f t="shared" si="0"/>
        <v>0</v>
      </c>
      <c r="H5" s="81">
        <f>'数据（专家顾问）'!B3</f>
        <v>0</v>
      </c>
      <c r="I5" s="90"/>
      <c r="J5" s="87"/>
      <c r="K5" s="87"/>
      <c r="L5" s="88"/>
      <c r="M5" s="89"/>
    </row>
    <row r="6" ht="24.95" customHeight="1" spans="1:13">
      <c r="A6" s="79"/>
      <c r="B6" s="80"/>
      <c r="C6" s="80"/>
      <c r="D6" s="80"/>
      <c r="E6" s="80"/>
      <c r="F6" s="80"/>
      <c r="G6" s="81">
        <f t="shared" si="0"/>
        <v>0</v>
      </c>
      <c r="H6" s="81">
        <f>'数据（专家顾问）'!B4</f>
        <v>0</v>
      </c>
      <c r="I6" s="90"/>
      <c r="J6" s="87"/>
      <c r="K6" s="87"/>
      <c r="L6" s="88"/>
      <c r="M6" s="89"/>
    </row>
    <row r="7" ht="24.95" customHeight="1" spans="1:13">
      <c r="A7" s="79"/>
      <c r="B7" s="80"/>
      <c r="C7" s="80"/>
      <c r="D7" s="80"/>
      <c r="E7" s="80"/>
      <c r="F7" s="80"/>
      <c r="G7" s="81">
        <f t="shared" si="0"/>
        <v>0</v>
      </c>
      <c r="H7" s="81">
        <f>'数据（专家顾问）'!B5</f>
        <v>0</v>
      </c>
      <c r="I7" s="90"/>
      <c r="J7" s="87"/>
      <c r="K7" s="87"/>
      <c r="L7" s="88"/>
      <c r="M7" s="89"/>
    </row>
    <row r="8" ht="24.95" customHeight="1" spans="1:13">
      <c r="A8" s="79"/>
      <c r="B8" s="80"/>
      <c r="C8" s="80"/>
      <c r="D8" s="80"/>
      <c r="E8" s="80"/>
      <c r="F8" s="80"/>
      <c r="G8" s="81">
        <f t="shared" si="0"/>
        <v>0</v>
      </c>
      <c r="H8" s="81">
        <f>'数据（专家顾问）'!B6</f>
        <v>0</v>
      </c>
      <c r="I8" s="90"/>
      <c r="J8" s="87"/>
      <c r="K8" s="87"/>
      <c r="L8" s="88"/>
      <c r="M8" s="89"/>
    </row>
    <row r="9" ht="24.95" customHeight="1" spans="1:13">
      <c r="A9" s="79"/>
      <c r="B9" s="80"/>
      <c r="C9" s="80"/>
      <c r="D9" s="80"/>
      <c r="E9" s="80"/>
      <c r="F9" s="80"/>
      <c r="G9" s="81">
        <f t="shared" si="0"/>
        <v>0</v>
      </c>
      <c r="H9" s="81">
        <f>'数据（专家顾问）'!B7</f>
        <v>0</v>
      </c>
      <c r="I9" s="90"/>
      <c r="J9" s="87"/>
      <c r="K9" s="87"/>
      <c r="L9" s="88"/>
      <c r="M9" s="89"/>
    </row>
    <row r="10" ht="24.95" customHeight="1" spans="1:13">
      <c r="A10" s="79"/>
      <c r="B10" s="80"/>
      <c r="C10" s="80"/>
      <c r="D10" s="80"/>
      <c r="E10" s="80"/>
      <c r="F10" s="80"/>
      <c r="G10" s="81">
        <f t="shared" si="0"/>
        <v>0</v>
      </c>
      <c r="H10" s="81">
        <f>'数据（专家顾问）'!B8</f>
        <v>0</v>
      </c>
      <c r="I10" s="90"/>
      <c r="J10" s="87"/>
      <c r="K10" s="87"/>
      <c r="L10" s="88"/>
      <c r="M10" s="89"/>
    </row>
    <row r="11" ht="24.95" customHeight="1" spans="1:13">
      <c r="A11" s="79"/>
      <c r="B11" s="80"/>
      <c r="C11" s="80"/>
      <c r="D11" s="80"/>
      <c r="E11" s="80"/>
      <c r="F11" s="80"/>
      <c r="G11" s="81">
        <f t="shared" si="0"/>
        <v>0</v>
      </c>
      <c r="H11" s="81">
        <f>'数据（专家顾问）'!B9</f>
        <v>0</v>
      </c>
      <c r="I11" s="90"/>
      <c r="J11" s="87"/>
      <c r="K11" s="87"/>
      <c r="L11" s="88"/>
      <c r="M11" s="89"/>
    </row>
    <row r="12" ht="24.95" customHeight="1" spans="1:13">
      <c r="A12" s="79"/>
      <c r="B12" s="80"/>
      <c r="C12" s="80"/>
      <c r="D12" s="80"/>
      <c r="E12" s="80"/>
      <c r="F12" s="80"/>
      <c r="G12" s="81">
        <f t="shared" si="0"/>
        <v>0</v>
      </c>
      <c r="H12" s="81">
        <f>'数据（专家顾问）'!B10</f>
        <v>0</v>
      </c>
      <c r="I12" s="90"/>
      <c r="J12" s="87"/>
      <c r="K12" s="87"/>
      <c r="L12" s="88"/>
      <c r="M12" s="89"/>
    </row>
    <row r="13" ht="24.95" customHeight="1" spans="1:13">
      <c r="A13" s="79"/>
      <c r="B13" s="80"/>
      <c r="C13" s="80"/>
      <c r="D13" s="80"/>
      <c r="E13" s="80"/>
      <c r="F13" s="80"/>
      <c r="G13" s="81">
        <f t="shared" si="0"/>
        <v>0</v>
      </c>
      <c r="H13" s="81">
        <f>'数据（专家顾问）'!B11</f>
        <v>0</v>
      </c>
      <c r="I13" s="90"/>
      <c r="J13" s="87"/>
      <c r="K13" s="87"/>
      <c r="L13" s="88"/>
      <c r="M13" s="89"/>
    </row>
    <row r="14" ht="24.95" customHeight="1" spans="1:13">
      <c r="A14" s="79"/>
      <c r="B14" s="80"/>
      <c r="C14" s="80"/>
      <c r="D14" s="80"/>
      <c r="E14" s="80"/>
      <c r="F14" s="80"/>
      <c r="G14" s="81">
        <f t="shared" si="0"/>
        <v>0</v>
      </c>
      <c r="H14" s="81">
        <f>'数据（专家顾问）'!B12</f>
        <v>0</v>
      </c>
      <c r="I14" s="90"/>
      <c r="J14" s="87"/>
      <c r="K14" s="87"/>
      <c r="L14" s="88"/>
      <c r="M14" s="89"/>
    </row>
    <row r="15" ht="24.95" customHeight="1" spans="1:13">
      <c r="A15" s="79"/>
      <c r="B15" s="80"/>
      <c r="C15" s="80"/>
      <c r="D15" s="80"/>
      <c r="E15" s="80"/>
      <c r="F15" s="80"/>
      <c r="G15" s="81">
        <f t="shared" si="0"/>
        <v>0</v>
      </c>
      <c r="H15" s="81">
        <f>'数据（专家顾问）'!B13</f>
        <v>0</v>
      </c>
      <c r="I15" s="90"/>
      <c r="J15" s="87"/>
      <c r="K15" s="87"/>
      <c r="L15" s="88"/>
      <c r="M15" s="89"/>
    </row>
    <row r="16" ht="24.95" customHeight="1" spans="1:13">
      <c r="A16" s="82" t="s">
        <v>92</v>
      </c>
      <c r="B16" s="72"/>
      <c r="C16" s="72"/>
      <c r="D16" s="72"/>
      <c r="E16" s="72"/>
      <c r="F16" s="72"/>
      <c r="G16" s="83">
        <f>SUM(G4:G15)</f>
        <v>0</v>
      </c>
      <c r="H16" s="83">
        <f>SUM(H4:H15)</f>
        <v>0</v>
      </c>
      <c r="I16" s="83">
        <f>SUM(I4:I15)</f>
        <v>0</v>
      </c>
      <c r="J16" s="91"/>
      <c r="K16" s="92"/>
      <c r="L16" s="93"/>
      <c r="M16" s="94"/>
    </row>
  </sheetData>
  <sheetProtection password="C593" sheet="1" insertRows="0" deleteRows="0" objects="1" scenarios="1"/>
  <mergeCells count="5">
    <mergeCell ref="A1:M1"/>
    <mergeCell ref="A2:B2"/>
    <mergeCell ref="C2:G2"/>
    <mergeCell ref="I2:M2"/>
    <mergeCell ref="A16:F16"/>
  </mergeCells>
  <dataValidations count="2">
    <dataValidation type="list" allowBlank="1" showInputMessage="1" showErrorMessage="1" sqref="A4:A15">
      <formula1>"身份证,军官证,外国护照,中国护照,港澳居民来往内地通行证,台湾居民来往内地通行证"</formula1>
    </dataValidation>
    <dataValidation type="list" allowBlank="1" showInputMessage="1" showErrorMessage="1" sqref="E4:E15">
      <formula1>"其他专业技术人员,高级专业技术职称人员"</formula1>
    </dataValidation>
  </dataValidations>
  <printOptions horizontalCentered="1"/>
  <pageMargins left="0.27" right="0.196527777777778" top="0.786805555555556" bottom="0.786805555555556" header="0.786805555555556" footer="0.786805555555556"/>
  <pageSetup paperSize="9" orientation="landscape"/>
  <headerFooter>
    <oddFooter>&amp;C财务审核                       归口部门负责人                    部门负责人                    经办人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Zeros="0" workbookViewId="0">
      <pane ySplit="3" topLeftCell="A4" activePane="bottomLeft" state="frozen"/>
      <selection/>
      <selection pane="bottomLeft" activeCell="P10" sqref="P10"/>
    </sheetView>
  </sheetViews>
  <sheetFormatPr defaultColWidth="8.625" defaultRowHeight="15.6"/>
  <cols>
    <col min="1" max="1" width="6.5" style="46" customWidth="1"/>
    <col min="2" max="2" width="15.75" style="46" customWidth="1"/>
    <col min="3" max="3" width="9.375" style="46" customWidth="1"/>
    <col min="4" max="4" width="15.125" style="46" customWidth="1"/>
    <col min="5" max="5" width="9" style="46" customWidth="1"/>
    <col min="6" max="6" width="4.375" style="46" customWidth="1"/>
    <col min="7" max="7" width="12.5" style="46" customWidth="1"/>
    <col min="8" max="8" width="11.75" style="46" customWidth="1"/>
    <col min="9" max="9" width="12.625" style="46" customWidth="1"/>
    <col min="10" max="10" width="16.625" style="46" customWidth="1"/>
    <col min="11" max="11" width="11.5" style="46" customWidth="1"/>
    <col min="12" max="12" width="11.625" style="46" customWidth="1"/>
    <col min="13" max="13" width="9.875" style="46" customWidth="1"/>
    <col min="14" max="252" width="9" style="46" customWidth="1"/>
    <col min="253" max="253" width="6.5" style="46" customWidth="1"/>
    <col min="254" max="16384" width="8.625" style="46"/>
  </cols>
  <sheetData>
    <row r="1" ht="60" customHeight="1" spans="1:13">
      <c r="A1" s="47" t="s">
        <v>112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44" customFormat="1" ht="35.25" customHeight="1" spans="1:13">
      <c r="A2" s="48" t="s">
        <v>2</v>
      </c>
      <c r="B2" s="48"/>
      <c r="C2" s="49"/>
      <c r="D2" s="50"/>
      <c r="E2" s="50"/>
      <c r="F2" s="50"/>
      <c r="G2" s="50"/>
      <c r="H2" s="50"/>
      <c r="I2" s="60" t="s">
        <v>1</v>
      </c>
      <c r="J2" s="61"/>
      <c r="K2" s="62"/>
      <c r="L2" s="63"/>
      <c r="M2" s="63"/>
    </row>
    <row r="3" s="44" customFormat="1" ht="31.2" spans="1:13">
      <c r="A3" s="51" t="s">
        <v>85</v>
      </c>
      <c r="B3" s="52" t="s">
        <v>86</v>
      </c>
      <c r="C3" s="53" t="s">
        <v>104</v>
      </c>
      <c r="D3" s="54" t="s">
        <v>97</v>
      </c>
      <c r="E3" s="54" t="s">
        <v>105</v>
      </c>
      <c r="F3" s="54" t="s">
        <v>113</v>
      </c>
      <c r="G3" s="54" t="s">
        <v>88</v>
      </c>
      <c r="H3" s="52" t="s">
        <v>114</v>
      </c>
      <c r="I3" s="64" t="s">
        <v>115</v>
      </c>
      <c r="J3" s="54" t="s">
        <v>76</v>
      </c>
      <c r="K3" s="53" t="s">
        <v>116</v>
      </c>
      <c r="L3" s="64" t="s">
        <v>34</v>
      </c>
      <c r="M3" s="65" t="s">
        <v>91</v>
      </c>
    </row>
    <row r="4" s="45" customFormat="1" ht="23.1" customHeight="1" spans="1:13">
      <c r="A4" s="55"/>
      <c r="B4" s="55"/>
      <c r="C4" s="55"/>
      <c r="D4" s="55"/>
      <c r="E4" s="55"/>
      <c r="F4" s="56"/>
      <c r="G4" s="57">
        <f t="shared" ref="G4:G17" si="0">H4+I4</f>
        <v>0</v>
      </c>
      <c r="H4" s="57">
        <f>'数据（外请专家讲座）'!B3</f>
        <v>0</v>
      </c>
      <c r="I4" s="57">
        <f t="shared" ref="I4:I17" si="1">IF(E4="副高级",F4*500,IF(E4="正高级",F4*1000,IF(E4="院士及全国知名专家",F4*1500,IF(E4=0,0))))</f>
        <v>0</v>
      </c>
      <c r="J4" s="56"/>
      <c r="K4" s="56"/>
      <c r="L4" s="66"/>
      <c r="M4" s="66"/>
    </row>
    <row r="5" s="45" customFormat="1" ht="23.1" customHeight="1" spans="1:13">
      <c r="A5" s="55"/>
      <c r="B5" s="55"/>
      <c r="C5" s="55"/>
      <c r="D5" s="55"/>
      <c r="E5" s="55"/>
      <c r="F5" s="56"/>
      <c r="G5" s="57">
        <f t="shared" si="0"/>
        <v>0</v>
      </c>
      <c r="H5" s="57">
        <f>'数据（外请专家讲座）'!B4</f>
        <v>0</v>
      </c>
      <c r="I5" s="57">
        <f t="shared" si="1"/>
        <v>0</v>
      </c>
      <c r="J5" s="56"/>
      <c r="K5" s="56"/>
      <c r="L5" s="66"/>
      <c r="M5" s="66"/>
    </row>
    <row r="6" s="45" customFormat="1" ht="23.1" customHeight="1" spans="1:13">
      <c r="A6" s="55"/>
      <c r="B6" s="55"/>
      <c r="C6" s="55"/>
      <c r="D6" s="55"/>
      <c r="E6" s="55"/>
      <c r="F6" s="56"/>
      <c r="G6" s="57">
        <f t="shared" si="0"/>
        <v>0</v>
      </c>
      <c r="H6" s="57">
        <f>'数据（外请专家讲座）'!B5</f>
        <v>0</v>
      </c>
      <c r="I6" s="57">
        <f t="shared" si="1"/>
        <v>0</v>
      </c>
      <c r="J6" s="56"/>
      <c r="K6" s="56"/>
      <c r="L6" s="66"/>
      <c r="M6" s="66"/>
    </row>
    <row r="7" s="45" customFormat="1" ht="23.1" customHeight="1" spans="1:13">
      <c r="A7" s="55"/>
      <c r="B7" s="55"/>
      <c r="C7" s="55"/>
      <c r="D7" s="55"/>
      <c r="E7" s="55"/>
      <c r="F7" s="56"/>
      <c r="G7" s="57">
        <f t="shared" si="0"/>
        <v>0</v>
      </c>
      <c r="H7" s="57">
        <f>'数据（外请专家讲座）'!B6</f>
        <v>0</v>
      </c>
      <c r="I7" s="57">
        <f t="shared" si="1"/>
        <v>0</v>
      </c>
      <c r="J7" s="56"/>
      <c r="K7" s="56"/>
      <c r="L7" s="66"/>
      <c r="M7" s="66"/>
    </row>
    <row r="8" s="45" customFormat="1" ht="23.1" customHeight="1" spans="1:13">
      <c r="A8" s="55"/>
      <c r="B8" s="55"/>
      <c r="C8" s="55"/>
      <c r="D8" s="55"/>
      <c r="E8" s="55"/>
      <c r="F8" s="56"/>
      <c r="G8" s="57">
        <f t="shared" si="0"/>
        <v>0</v>
      </c>
      <c r="H8" s="57">
        <f>'数据（外请专家讲座）'!B7</f>
        <v>0</v>
      </c>
      <c r="I8" s="57">
        <f t="shared" si="1"/>
        <v>0</v>
      </c>
      <c r="J8" s="56"/>
      <c r="K8" s="56"/>
      <c r="L8" s="66"/>
      <c r="M8" s="66"/>
    </row>
    <row r="9" s="45" customFormat="1" ht="23.1" customHeight="1" spans="1:13">
      <c r="A9" s="55"/>
      <c r="B9" s="55"/>
      <c r="C9" s="55"/>
      <c r="D9" s="55"/>
      <c r="E9" s="55"/>
      <c r="F9" s="56"/>
      <c r="G9" s="57">
        <f t="shared" si="0"/>
        <v>0</v>
      </c>
      <c r="H9" s="57">
        <f>'数据（外请专家讲座）'!B8</f>
        <v>0</v>
      </c>
      <c r="I9" s="57">
        <f t="shared" si="1"/>
        <v>0</v>
      </c>
      <c r="J9" s="56"/>
      <c r="K9" s="56"/>
      <c r="L9" s="66"/>
      <c r="M9" s="66"/>
    </row>
    <row r="10" s="45" customFormat="1" ht="23.1" customHeight="1" spans="1:13">
      <c r="A10" s="55"/>
      <c r="B10" s="55"/>
      <c r="C10" s="55"/>
      <c r="D10" s="55"/>
      <c r="E10" s="55"/>
      <c r="F10" s="56"/>
      <c r="G10" s="57">
        <f t="shared" si="0"/>
        <v>0</v>
      </c>
      <c r="H10" s="57">
        <f>'数据（外请专家讲座）'!B9</f>
        <v>0</v>
      </c>
      <c r="I10" s="57">
        <f t="shared" si="1"/>
        <v>0</v>
      </c>
      <c r="J10" s="56"/>
      <c r="K10" s="56"/>
      <c r="L10" s="66"/>
      <c r="M10" s="66"/>
    </row>
    <row r="11" s="45" customFormat="1" ht="23.1" customHeight="1" spans="1:13">
      <c r="A11" s="55"/>
      <c r="B11" s="55"/>
      <c r="C11" s="55"/>
      <c r="D11" s="55"/>
      <c r="E11" s="55"/>
      <c r="F11" s="56"/>
      <c r="G11" s="57">
        <f t="shared" si="0"/>
        <v>0</v>
      </c>
      <c r="H11" s="57">
        <f>'数据（外请专家讲座）'!B10</f>
        <v>0</v>
      </c>
      <c r="I11" s="57">
        <f t="shared" si="1"/>
        <v>0</v>
      </c>
      <c r="J11" s="56"/>
      <c r="K11" s="56"/>
      <c r="L11" s="66"/>
      <c r="M11" s="66"/>
    </row>
    <row r="12" s="45" customFormat="1" ht="23.1" customHeight="1" spans="1:13">
      <c r="A12" s="55"/>
      <c r="B12" s="55"/>
      <c r="C12" s="55"/>
      <c r="D12" s="55"/>
      <c r="E12" s="55"/>
      <c r="F12" s="56"/>
      <c r="G12" s="57">
        <f t="shared" si="0"/>
        <v>0</v>
      </c>
      <c r="H12" s="57">
        <f>'数据（外请专家讲座）'!B11</f>
        <v>0</v>
      </c>
      <c r="I12" s="57">
        <f t="shared" si="1"/>
        <v>0</v>
      </c>
      <c r="J12" s="56"/>
      <c r="K12" s="56"/>
      <c r="L12" s="66"/>
      <c r="M12" s="66"/>
    </row>
    <row r="13" s="45" customFormat="1" ht="23.1" customHeight="1" spans="1:13">
      <c r="A13" s="55"/>
      <c r="B13" s="55"/>
      <c r="C13" s="55"/>
      <c r="D13" s="55"/>
      <c r="E13" s="55"/>
      <c r="F13" s="56"/>
      <c r="G13" s="57">
        <f t="shared" si="0"/>
        <v>0</v>
      </c>
      <c r="H13" s="57">
        <f>'数据（外请专家讲座）'!B13</f>
        <v>0</v>
      </c>
      <c r="I13" s="57">
        <f t="shared" si="1"/>
        <v>0</v>
      </c>
      <c r="J13" s="56"/>
      <c r="K13" s="56"/>
      <c r="L13" s="66"/>
      <c r="M13" s="66"/>
    </row>
    <row r="14" s="45" customFormat="1" ht="23.1" customHeight="1" spans="1:13">
      <c r="A14" s="55"/>
      <c r="B14" s="55"/>
      <c r="C14" s="55"/>
      <c r="D14" s="55"/>
      <c r="E14" s="55"/>
      <c r="F14" s="56"/>
      <c r="G14" s="57">
        <f t="shared" si="0"/>
        <v>0</v>
      </c>
      <c r="H14" s="57">
        <f>'数据（外请专家讲座）'!B14</f>
        <v>0</v>
      </c>
      <c r="I14" s="57">
        <f t="shared" si="1"/>
        <v>0</v>
      </c>
      <c r="J14" s="56"/>
      <c r="K14" s="56"/>
      <c r="L14" s="66"/>
      <c r="M14" s="66"/>
    </row>
    <row r="15" s="45" customFormat="1" ht="23.1" customHeight="1" spans="1:13">
      <c r="A15" s="55"/>
      <c r="B15" s="55"/>
      <c r="C15" s="55"/>
      <c r="D15" s="55"/>
      <c r="E15" s="55"/>
      <c r="F15" s="56"/>
      <c r="G15" s="57">
        <f t="shared" si="0"/>
        <v>0</v>
      </c>
      <c r="H15" s="57">
        <f>'数据（外请专家讲座）'!B15</f>
        <v>0</v>
      </c>
      <c r="I15" s="57">
        <f t="shared" si="1"/>
        <v>0</v>
      </c>
      <c r="J15" s="56"/>
      <c r="K15" s="56"/>
      <c r="L15" s="66"/>
      <c r="M15" s="66"/>
    </row>
    <row r="16" s="45" customFormat="1" ht="23.1" customHeight="1" spans="1:13">
      <c r="A16" s="55"/>
      <c r="B16" s="55"/>
      <c r="C16" s="55"/>
      <c r="D16" s="55"/>
      <c r="E16" s="55"/>
      <c r="F16" s="56"/>
      <c r="G16" s="57">
        <f t="shared" si="0"/>
        <v>0</v>
      </c>
      <c r="H16" s="57">
        <f>'数据（外请专家讲座）'!B16</f>
        <v>0</v>
      </c>
      <c r="I16" s="57">
        <f t="shared" si="1"/>
        <v>0</v>
      </c>
      <c r="J16" s="56"/>
      <c r="K16" s="56"/>
      <c r="L16" s="66"/>
      <c r="M16" s="66"/>
    </row>
    <row r="17" s="45" customFormat="1" ht="23.1" customHeight="1" spans="1:13">
      <c r="A17" s="55"/>
      <c r="B17" s="55"/>
      <c r="C17" s="55"/>
      <c r="D17" s="55"/>
      <c r="E17" s="55"/>
      <c r="F17" s="56"/>
      <c r="G17" s="57">
        <f t="shared" si="0"/>
        <v>0</v>
      </c>
      <c r="H17" s="57">
        <f>'数据（外请专家讲座）'!B17</f>
        <v>0</v>
      </c>
      <c r="I17" s="57">
        <f t="shared" si="1"/>
        <v>0</v>
      </c>
      <c r="J17" s="56"/>
      <c r="K17" s="56"/>
      <c r="L17" s="66"/>
      <c r="M17" s="66"/>
    </row>
    <row r="18" s="45" customFormat="1" ht="23.1" customHeight="1" spans="1:13">
      <c r="A18" s="58" t="s">
        <v>117</v>
      </c>
      <c r="B18" s="58"/>
      <c r="C18" s="58"/>
      <c r="D18" s="58"/>
      <c r="E18" s="58"/>
      <c r="F18" s="59">
        <f>SUM(F4:F17)</f>
        <v>0</v>
      </c>
      <c r="G18" s="57">
        <f>SUM(G4:G17)</f>
        <v>0</v>
      </c>
      <c r="H18" s="57">
        <f>SUM(H4:H17)</f>
        <v>0</v>
      </c>
      <c r="I18" s="57">
        <f>SUM(I4:I17)</f>
        <v>0</v>
      </c>
      <c r="J18" s="67"/>
      <c r="K18" s="67"/>
      <c r="L18" s="68"/>
      <c r="M18" s="66"/>
    </row>
  </sheetData>
  <sheetProtection password="C593" sheet="1" insertRows="0" deleteRows="0" objects="1" scenarios="1"/>
  <mergeCells count="5">
    <mergeCell ref="A1:M1"/>
    <mergeCell ref="A2:B2"/>
    <mergeCell ref="C2:H2"/>
    <mergeCell ref="J2:M2"/>
    <mergeCell ref="A18:E18"/>
  </mergeCells>
  <dataValidations count="2">
    <dataValidation type="list" allowBlank="1" showInputMessage="1" showErrorMessage="1" sqref="A4:A17 IS4:IS18">
      <formula1>"身份证,军官证,外国护照,中国护照,港澳居民来往内地通行证,台湾居民来往内地通行证"</formula1>
    </dataValidation>
    <dataValidation type="list" allowBlank="1" showInputMessage="1" showErrorMessage="1" sqref="E4:E17">
      <formula1>"副高级,正高级,院士及全国知名专家"</formula1>
    </dataValidation>
  </dataValidations>
  <printOptions horizontalCentered="1"/>
  <pageMargins left="0.236220472440945" right="0.15748031496063" top="0.78740157480315" bottom="0.984251968503937" header="0.31496062992126" footer="0.78740157480315"/>
  <pageSetup paperSize="9" scale="90" orientation="landscape"/>
  <headerFooter>
    <oddFooter>&amp;C财务审核                    归口部门负责人                      部门负责人                      经办人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workbookViewId="0">
      <selection activeCell="K8" sqref="K8"/>
    </sheetView>
  </sheetViews>
  <sheetFormatPr defaultColWidth="9" defaultRowHeight="15.6" outlineLevelCol="5"/>
  <cols>
    <col min="1" max="1" width="13.75" style="6" customWidth="1"/>
    <col min="2" max="2" width="22.875" style="7" customWidth="1"/>
    <col min="3" max="3" width="16" style="7" customWidth="1"/>
    <col min="4" max="4" width="23.5" style="7" customWidth="1"/>
    <col min="5" max="5" width="13.75" style="7" customWidth="1"/>
    <col min="6" max="6" width="22.125" style="7" customWidth="1"/>
    <col min="7" max="16384" width="9" style="7"/>
  </cols>
  <sheetData>
    <row r="1" ht="81.95" customHeight="1" spans="1:6">
      <c r="A1" s="8" t="s">
        <v>118</v>
      </c>
      <c r="B1" s="9"/>
      <c r="C1" s="9"/>
      <c r="D1" s="9"/>
      <c r="E1" s="9"/>
      <c r="F1" s="9"/>
    </row>
    <row r="2" ht="30.95" customHeight="1" spans="1:6">
      <c r="A2" s="10"/>
      <c r="B2" s="11"/>
      <c r="C2" s="11"/>
      <c r="D2" s="11"/>
      <c r="E2" s="12" t="s">
        <v>1</v>
      </c>
      <c r="F2" s="13"/>
    </row>
    <row r="3" ht="39.95" customHeight="1" spans="1:6">
      <c r="A3" s="14" t="s">
        <v>2</v>
      </c>
      <c r="B3" s="15"/>
      <c r="C3" s="16"/>
      <c r="D3" s="17"/>
      <c r="E3" s="18" t="s">
        <v>119</v>
      </c>
      <c r="F3" s="19"/>
    </row>
    <row r="4" ht="51.95" customHeight="1" spans="1:6">
      <c r="A4" s="20" t="s">
        <v>120</v>
      </c>
      <c r="B4" s="21"/>
      <c r="C4" s="21"/>
      <c r="D4" s="21"/>
      <c r="E4" s="21"/>
      <c r="F4" s="22"/>
    </row>
    <row r="5" ht="39.95" customHeight="1" spans="1:6">
      <c r="A5" s="23" t="s">
        <v>6</v>
      </c>
      <c r="B5" s="24" t="str">
        <f>IF(F5="","",IF((F5-INT(F5))=0,TEXT(F5,"[DBNUM2]")&amp;"元整",IF(INT(F5*10)-F5*10=0,TEXT(INT(F5),"[DBNUM2]")&amp;"元"&amp;TEXT(INT(F5*10)-INT(F5)*10,"[DBNUM2]")&amp;"角整",TEXT(INT(F5),"[DBNUM2]")&amp;"元"&amp;IF(INT(F5*10)-INT(F5)*10=0,"零",TEXT(INT(F5*10)-INT(F5)*10,"[DBNUM2]")&amp;"角")&amp;TEXT(RIGHT(F5,1),"[DBNUM2]")&amp;"分")))</f>
        <v/>
      </c>
      <c r="C5" s="25"/>
      <c r="D5" s="26"/>
      <c r="E5" s="27" t="s">
        <v>121</v>
      </c>
      <c r="F5" s="28"/>
    </row>
    <row r="6" ht="39.95" customHeight="1" spans="1:6">
      <c r="A6" s="29" t="s">
        <v>122</v>
      </c>
      <c r="B6" s="30"/>
      <c r="C6" s="30"/>
      <c r="D6" s="31" t="s">
        <v>123</v>
      </c>
      <c r="E6" s="30"/>
      <c r="F6" s="32"/>
    </row>
    <row r="7" ht="42" customHeight="1" spans="1:6">
      <c r="A7" s="33" t="s">
        <v>13</v>
      </c>
      <c r="B7" s="34"/>
      <c r="C7" s="35" t="s">
        <v>14</v>
      </c>
      <c r="D7" s="34"/>
      <c r="E7" s="35" t="s">
        <v>16</v>
      </c>
      <c r="F7" s="36"/>
    </row>
    <row r="8" ht="38.25" customHeight="1" spans="5:6">
      <c r="E8" s="37"/>
      <c r="F8" s="37"/>
    </row>
    <row r="9" spans="1:6">
      <c r="A9" s="38"/>
      <c r="B9" s="39"/>
      <c r="C9" s="39"/>
      <c r="D9" s="39"/>
      <c r="E9" s="39"/>
      <c r="F9" s="39"/>
    </row>
    <row r="10" ht="10.5" customHeight="1" spans="1:6">
      <c r="A10" s="40"/>
      <c r="B10" s="40"/>
      <c r="C10" s="40"/>
      <c r="D10" s="40"/>
      <c r="E10" s="40"/>
      <c r="F10" s="40"/>
    </row>
    <row r="11" ht="22.2" spans="1:6">
      <c r="A11" s="38"/>
      <c r="B11" s="39"/>
      <c r="C11" s="39"/>
      <c r="D11" s="39"/>
      <c r="E11" s="41"/>
      <c r="F11" s="42"/>
    </row>
    <row r="12" spans="1:6">
      <c r="A12" s="38"/>
      <c r="B12" s="38"/>
      <c r="C12" s="38"/>
      <c r="D12" s="38"/>
      <c r="E12" s="38"/>
      <c r="F12" s="38"/>
    </row>
    <row r="13" spans="1:6">
      <c r="A13" s="43"/>
      <c r="B13" s="38"/>
      <c r="C13" s="38"/>
      <c r="D13" s="38"/>
      <c r="E13" s="38"/>
      <c r="F13" s="38"/>
    </row>
    <row r="14" spans="1:6">
      <c r="A14" s="38"/>
      <c r="B14" s="38"/>
      <c r="C14" s="38"/>
      <c r="D14" s="38"/>
      <c r="E14" s="38"/>
      <c r="F14" s="38"/>
    </row>
    <row r="15" spans="1:6">
      <c r="A15" s="38"/>
      <c r="B15" s="38"/>
      <c r="C15" s="38"/>
      <c r="D15" s="38"/>
      <c r="E15" s="38"/>
      <c r="F15" s="38"/>
    </row>
    <row r="16" spans="1:6">
      <c r="A16" s="38"/>
      <c r="B16" s="38"/>
      <c r="C16" s="38"/>
      <c r="D16" s="38"/>
      <c r="E16" s="38"/>
      <c r="F16" s="38"/>
    </row>
    <row r="17" spans="1:6">
      <c r="A17" s="38"/>
      <c r="B17" s="39"/>
      <c r="C17" s="39"/>
      <c r="D17" s="39"/>
      <c r="E17" s="37"/>
      <c r="F17" s="37"/>
    </row>
    <row r="18" spans="1:6">
      <c r="A18" s="38"/>
      <c r="B18" s="39"/>
      <c r="C18" s="39"/>
      <c r="D18" s="39"/>
      <c r="E18" s="39"/>
      <c r="F18" s="39"/>
    </row>
  </sheetData>
  <sheetProtection password="C593" sheet="1" objects="1" scenarios="1"/>
  <mergeCells count="10">
    <mergeCell ref="A1:F1"/>
    <mergeCell ref="B3:D3"/>
    <mergeCell ref="B4:F4"/>
    <mergeCell ref="B5:D5"/>
    <mergeCell ref="B6:C6"/>
    <mergeCell ref="E6:F6"/>
    <mergeCell ref="E8:F8"/>
    <mergeCell ref="A10:F10"/>
    <mergeCell ref="B14:F14"/>
    <mergeCell ref="E17:F17"/>
  </mergeCells>
  <dataValidations count="6">
    <dataValidation allowBlank="1" showInputMessage="1" showErrorMessage="1" prompt="请填写部门全称" sqref="B3:D3"/>
    <dataValidation type="list" allowBlank="1" showInputMessage="1" showErrorMessage="1" prompt="请选择票据种类" sqref="F3">
      <formula1>"资金往来结算票据,增值税普通发票"</formula1>
    </dataValidation>
    <dataValidation allowBlank="1" showInputMessage="1" showErrorMessage="1" prompt="请简述收费事项" sqref="B4:F4"/>
    <dataValidation allowBlank="1" showInputMessage="1" showErrorMessage="1" prompt="请打印后手写签名" sqref="B7"/>
    <dataValidation allowBlank="1" showInputMessage="1" showErrorMessage="1" prompt="请填写收费金额" sqref="F5"/>
    <dataValidation allowBlank="1" showInputMessage="1" showErrorMessage="1" prompt="如申请开具增值税普通发票，请填写付款单位纳税识别号" sqref="E6:F6"/>
  </dataValidations>
  <printOptions horizontalCentered="1"/>
  <pageMargins left="1.57430555555556" right="0.590277777777778" top="0.984027777777778" bottom="0.747916666666667" header="0.393055555555556" footer="0.236111111111111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A2" sqref="A2"/>
    </sheetView>
  </sheetViews>
  <sheetFormatPr defaultColWidth="9" defaultRowHeight="19.5" customHeight="1" outlineLevelCol="1"/>
  <cols>
    <col min="1" max="1" width="14" style="1" customWidth="1"/>
    <col min="2" max="2" width="12.75" style="1" customWidth="1"/>
    <col min="3" max="16384" width="9" style="1"/>
  </cols>
  <sheetData>
    <row r="1" customHeight="1" spans="1:2">
      <c r="A1" s="2" t="s">
        <v>124</v>
      </c>
      <c r="B1" s="2" t="s">
        <v>60</v>
      </c>
    </row>
    <row r="2" customHeight="1" spans="1:2">
      <c r="A2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" s="1" t="e">
        <f>IF(A2&gt;50000,A2*0.4-7000,IF(A2&gt;20000,A2*0.3-2000,A2*0.2))</f>
        <v>#REF!</v>
      </c>
    </row>
    <row r="3" customHeight="1" spans="1:2">
      <c r="A3" s="1">
        <f>IF(外请专家讲课!I4&gt;49500,(外请专家讲课!I4-7000)*0.8/0.68,IF(外请专家讲课!I4&gt;21000,(外请专家讲课!I4-2000)*0.8/0.76,IF(外请专家讲课!I4&gt;3360,外请专家讲课!I4*0.8/0.84,IF(外请专家讲课!I4&gt;800,(外请专家讲课!I4-800)/0.8,0))))</f>
        <v>0</v>
      </c>
      <c r="B3" s="1">
        <f t="shared" ref="B3:B32" si="0">IF(A3&gt;50000,A3*0.4-7000,IF(A3&gt;20000,A3*0.3-2000,A3*0.2))</f>
        <v>0</v>
      </c>
    </row>
    <row r="4" customHeight="1" spans="1:2">
      <c r="A4" s="1">
        <f>IF(外请专家讲课!I5&gt;49500,(外请专家讲课!I5-7000)*0.8/0.68,IF(外请专家讲课!I5&gt;21000,(外请专家讲课!I5-2000)*0.8/0.76,IF(外请专家讲课!I5&gt;3360,外请专家讲课!I5*0.8/0.84,IF(外请专家讲课!I5&gt;800,(外请专家讲课!I5-800)/0.8,0))))</f>
        <v>0</v>
      </c>
      <c r="B4" s="1">
        <f t="shared" si="0"/>
        <v>0</v>
      </c>
    </row>
    <row r="5" customHeight="1" spans="1:2">
      <c r="A5" s="1">
        <f>IF(外请专家讲课!I6&gt;49500,(外请专家讲课!I6-7000)*0.8/0.68,IF(外请专家讲课!I6&gt;21000,(外请专家讲课!I6-2000)*0.8/0.76,IF(外请专家讲课!I6&gt;3360,外请专家讲课!I6*0.8/0.84,IF(外请专家讲课!I6&gt;800,(外请专家讲课!I6-800)/0.8,0))))</f>
        <v>0</v>
      </c>
      <c r="B5" s="1">
        <f t="shared" si="0"/>
        <v>0</v>
      </c>
    </row>
    <row r="6" customHeight="1" spans="1:2">
      <c r="A6" s="1">
        <f>IF(外请专家讲课!I7&gt;49500,(外请专家讲课!I7-7000)*0.8/0.68,IF(外请专家讲课!I7&gt;21000,(外请专家讲课!I7-2000)*0.8/0.76,IF(外请专家讲课!I7&gt;3360,外请专家讲课!I7*0.8/0.84,IF(外请专家讲课!I7&gt;800,(外请专家讲课!I7-800)/0.8,0))))</f>
        <v>0</v>
      </c>
      <c r="B6" s="1">
        <f t="shared" si="0"/>
        <v>0</v>
      </c>
    </row>
    <row r="7" customHeight="1" spans="1:2">
      <c r="A7" s="1">
        <f>IF(外请专家讲课!I8&gt;49500,(外请专家讲课!I8-7000)*0.8/0.68,IF(外请专家讲课!I8&gt;21000,(外请专家讲课!I8-2000)*0.8/0.76,IF(外请专家讲课!I8&gt;3360,外请专家讲课!I8*0.8/0.84,IF(外请专家讲课!I8&gt;800,(外请专家讲课!I8-800)/0.8,0))))</f>
        <v>0</v>
      </c>
      <c r="B7" s="1">
        <f t="shared" si="0"/>
        <v>0</v>
      </c>
    </row>
    <row r="8" customHeight="1" spans="1:2">
      <c r="A8" s="1">
        <f>IF(外请专家讲课!I9&gt;49500,(外请专家讲课!I9-7000)*0.8/0.68,IF(外请专家讲课!I9&gt;21000,(外请专家讲课!I9-2000)*0.8/0.76,IF(外请专家讲课!I9&gt;3360,外请专家讲课!I9*0.8/0.84,IF(外请专家讲课!I9&gt;800,(外请专家讲课!I9-800)/0.8,0))))</f>
        <v>0</v>
      </c>
      <c r="B8" s="1">
        <f t="shared" si="0"/>
        <v>0</v>
      </c>
    </row>
    <row r="9" customHeight="1" spans="1:2">
      <c r="A9" s="1">
        <f>IF(外请专家讲课!I10&gt;49500,(外请专家讲课!I10-7000)*0.8/0.68,IF(外请专家讲课!I10&gt;21000,(外请专家讲课!I10-2000)*0.8/0.76,IF(外请专家讲课!I10&gt;3360,外请专家讲课!I10*0.8/0.84,IF(外请专家讲课!I10&gt;800,(外请专家讲课!I10-800)/0.8,0))))</f>
        <v>0</v>
      </c>
      <c r="B9" s="1">
        <f t="shared" si="0"/>
        <v>0</v>
      </c>
    </row>
    <row r="10" customHeight="1" spans="1:2">
      <c r="A10" s="1">
        <f>IF(外请专家讲课!I11&gt;49500,(外请专家讲课!I11-7000)*0.8/0.68,IF(外请专家讲课!I11&gt;21000,(外请专家讲课!I11-2000)*0.8/0.76,IF(外请专家讲课!I11&gt;3360,外请专家讲课!I11*0.8/0.84,IF(外请专家讲课!I11&gt;800,(外请专家讲课!I11-800)/0.8,0))))</f>
        <v>0</v>
      </c>
      <c r="B10" s="1">
        <f t="shared" si="0"/>
        <v>0</v>
      </c>
    </row>
    <row r="11" customHeight="1" spans="1:2">
      <c r="A11" s="1">
        <f>IF(外请专家讲课!I12&gt;49500,(外请专家讲课!I12-7000)*0.8/0.68,IF(外请专家讲课!I12&gt;21000,(外请专家讲课!I12-2000)*0.8/0.76,IF(外请专家讲课!I12&gt;3360,外请专家讲课!I12*0.8/0.84,IF(外请专家讲课!I12&gt;800,(外请专家讲课!I12-800)/0.8,0))))</f>
        <v>0</v>
      </c>
      <c r="B11" s="1">
        <f t="shared" si="0"/>
        <v>0</v>
      </c>
    </row>
    <row r="12" customHeight="1" spans="1:2">
      <c r="A12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12" s="1" t="e">
        <f t="shared" si="0"/>
        <v>#REF!</v>
      </c>
    </row>
    <row r="13" customHeight="1" spans="1:2">
      <c r="A13" s="1">
        <f>IF(外请专家讲课!I13&gt;49500,(外请专家讲课!I13-7000)*0.8/0.68,IF(外请专家讲课!I13&gt;21000,(外请专家讲课!I13-2000)*0.8/0.76,IF(外请专家讲课!I13&gt;3360,外请专家讲课!I13*0.8/0.84,IF(外请专家讲课!I13&gt;800,(外请专家讲课!I13-800)/0.8,0))))</f>
        <v>0</v>
      </c>
      <c r="B13" s="1">
        <f t="shared" si="0"/>
        <v>0</v>
      </c>
    </row>
    <row r="14" customHeight="1" spans="1:2">
      <c r="A14" s="1">
        <f>IF(外请专家讲课!I14&gt;49500,(外请专家讲课!I14-7000)*0.8/0.68,IF(外请专家讲课!I14&gt;21000,(外请专家讲课!I14-2000)*0.8/0.76,IF(外请专家讲课!I14&gt;3360,外请专家讲课!I14*0.8/0.84,IF(外请专家讲课!I14&gt;800,(外请专家讲课!I14-800)/0.8,0))))</f>
        <v>0</v>
      </c>
      <c r="B14" s="1">
        <f t="shared" si="0"/>
        <v>0</v>
      </c>
    </row>
    <row r="15" customHeight="1" spans="1:2">
      <c r="A15" s="1">
        <f>IF(外请专家讲课!I15&gt;49500,(外请专家讲课!I15-7000)*0.8/0.68,IF(外请专家讲课!I15&gt;21000,(外请专家讲课!I15-2000)*0.8/0.76,IF(外请专家讲课!I15&gt;3360,外请专家讲课!I15*0.8/0.84,IF(外请专家讲课!I15&gt;800,(外请专家讲课!I15-800)/0.8,0))))</f>
        <v>0</v>
      </c>
      <c r="B15" s="1">
        <f t="shared" si="0"/>
        <v>0</v>
      </c>
    </row>
    <row r="16" customHeight="1" spans="1:2">
      <c r="A16" s="1">
        <f>IF(外请专家讲课!I16&gt;49500,(外请专家讲课!I16-7000)*0.8/0.68,IF(外请专家讲课!I16&gt;21000,(外请专家讲课!I16-2000)*0.8/0.76,IF(外请专家讲课!I16&gt;3360,外请专家讲课!I16*0.8/0.84,IF(外请专家讲课!I16&gt;800,(外请专家讲课!I16-800)/0.8,0))))</f>
        <v>0</v>
      </c>
      <c r="B16" s="1">
        <f t="shared" si="0"/>
        <v>0</v>
      </c>
    </row>
    <row r="17" customHeight="1" spans="1:2">
      <c r="A17" s="1">
        <f>IF(外请专家讲课!I17&gt;49500,(外请专家讲课!I17-7000)*0.8/0.68,IF(外请专家讲课!I17&gt;21000,(外请专家讲课!I17-2000)*0.8/0.76,IF(外请专家讲课!I17&gt;3360,外请专家讲课!I17*0.8/0.84,IF(外请专家讲课!I17&gt;800,(外请专家讲课!I17-800)/0.8,0))))</f>
        <v>0</v>
      </c>
      <c r="B17" s="1">
        <f t="shared" si="0"/>
        <v>0</v>
      </c>
    </row>
    <row r="18" customHeight="1" spans="1:2">
      <c r="A18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18" s="1" t="e">
        <f t="shared" si="0"/>
        <v>#REF!</v>
      </c>
    </row>
    <row r="19" customHeight="1" spans="1:2">
      <c r="A19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19" s="1" t="e">
        <f t="shared" si="0"/>
        <v>#REF!</v>
      </c>
    </row>
    <row r="20" customHeight="1" spans="1:2">
      <c r="A20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0" s="1" t="e">
        <f t="shared" si="0"/>
        <v>#REF!</v>
      </c>
    </row>
    <row r="21" customHeight="1" spans="1:2">
      <c r="A21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1" s="1" t="e">
        <f t="shared" si="0"/>
        <v>#REF!</v>
      </c>
    </row>
    <row r="22" customHeight="1" spans="1:2">
      <c r="A22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2" s="1" t="e">
        <f t="shared" si="0"/>
        <v>#REF!</v>
      </c>
    </row>
    <row r="23" customHeight="1" spans="1:2">
      <c r="A23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3" s="1" t="e">
        <f t="shared" si="0"/>
        <v>#REF!</v>
      </c>
    </row>
    <row r="24" customHeight="1" spans="1:2">
      <c r="A24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4" s="1" t="e">
        <f t="shared" si="0"/>
        <v>#REF!</v>
      </c>
    </row>
    <row r="25" customHeight="1" spans="1:2">
      <c r="A25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5" s="1" t="e">
        <f t="shared" si="0"/>
        <v>#REF!</v>
      </c>
    </row>
    <row r="26" customHeight="1" spans="1:2">
      <c r="A26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6" s="1" t="e">
        <f t="shared" si="0"/>
        <v>#REF!</v>
      </c>
    </row>
    <row r="27" customHeight="1" spans="1:2">
      <c r="A27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7" s="1" t="e">
        <f t="shared" si="0"/>
        <v>#REF!</v>
      </c>
    </row>
    <row r="28" customHeight="1" spans="1:2">
      <c r="A28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8" s="1" t="e">
        <f t="shared" si="0"/>
        <v>#REF!</v>
      </c>
    </row>
    <row r="29" customHeight="1" spans="1:2">
      <c r="A29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29" s="1" t="e">
        <f t="shared" si="0"/>
        <v>#REF!</v>
      </c>
    </row>
    <row r="30" customHeight="1" spans="1:2">
      <c r="A30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30" s="1" t="e">
        <f t="shared" si="0"/>
        <v>#REF!</v>
      </c>
    </row>
    <row r="31" customHeight="1" spans="1:2">
      <c r="A31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31" s="1" t="e">
        <f t="shared" si="0"/>
        <v>#REF!</v>
      </c>
    </row>
    <row r="32" customHeight="1" spans="1:2">
      <c r="A32" s="1" t="e">
        <f>IF(外请专家讲课!#REF!&gt;49500,(外请专家讲课!#REF!-7000)*0.8/0.68,IF(外请专家讲课!#REF!&gt;21000,(外请专家讲课!#REF!-2000)*0.8/0.76,IF(外请专家讲课!#REF!&gt;3360,外请专家讲课!#REF!*0.8/0.84,IF(外请专家讲课!#REF!&gt;800,(外请专家讲课!#REF!-800)/0.8,0))))</f>
        <v>#REF!</v>
      </c>
      <c r="B32" s="1" t="e">
        <f t="shared" si="0"/>
        <v>#REF!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A2" sqref="A2"/>
    </sheetView>
  </sheetViews>
  <sheetFormatPr defaultColWidth="9" defaultRowHeight="19.5" customHeight="1" outlineLevelCol="1"/>
  <cols>
    <col min="1" max="1" width="14" style="1" customWidth="1"/>
    <col min="2" max="2" width="12.75" style="1" customWidth="1"/>
    <col min="3" max="16384" width="9" style="1"/>
  </cols>
  <sheetData>
    <row r="1" customHeight="1" spans="1:2">
      <c r="A1" s="2" t="s">
        <v>124</v>
      </c>
      <c r="B1" s="2" t="s">
        <v>60</v>
      </c>
    </row>
    <row r="2" customHeight="1" spans="1:2">
      <c r="A2" s="1">
        <f>IF(专家咨询费!J4&gt;49500,(专家咨询费!J4-7000)*0.8/0.68,IF(专家咨询费!J4&gt;21000,(专家咨询费!J4-2000)*0.8/0.76,IF(专家咨询费!J4&gt;3360,专家咨询费!J4*0.8/0.84,IF(专家咨询费!J4&gt;800,(专家咨询费!J4-800)/0.8,0))))</f>
        <v>0</v>
      </c>
      <c r="B2" s="1">
        <f>IF(A2&gt;50000,A2*0.4-7000,IF(A2&gt;20000,A2*0.3-2000,A2*0.2))</f>
        <v>0</v>
      </c>
    </row>
    <row r="3" customHeight="1" spans="1:2">
      <c r="A3" s="1">
        <f>IF(专家咨询费!J5&gt;49500,(专家咨询费!J5-7000)*0.8/0.68,IF(专家咨询费!J5&gt;21000,(专家咨询费!J5-2000)*0.8/0.76,IF(专家咨询费!J5&gt;3360,专家咨询费!J5*0.8/0.84,IF(专家咨询费!J5&gt;800,(专家咨询费!J5-800)/0.8,0))))</f>
        <v>0</v>
      </c>
      <c r="B3" s="1">
        <f t="shared" ref="B3:B32" si="0">IF(A3&gt;50000,A3*0.4-7000,IF(A3&gt;20000,A3*0.3-2000,A3*0.2))</f>
        <v>0</v>
      </c>
    </row>
    <row r="4" customHeight="1" spans="1:2">
      <c r="A4" s="1">
        <f>IF(专家咨询费!J6&gt;49500,(专家咨询费!J6-7000)*0.8/0.68,IF(专家咨询费!J6&gt;21000,(专家咨询费!J6-2000)*0.8/0.76,IF(专家咨询费!J6&gt;3360,专家咨询费!J6*0.8/0.84,IF(专家咨询费!J6&gt;800,(专家咨询费!J6-800)/0.8,0))))</f>
        <v>0</v>
      </c>
      <c r="B4" s="1">
        <f t="shared" si="0"/>
        <v>0</v>
      </c>
    </row>
    <row r="5" customHeight="1" spans="1:2">
      <c r="A5" s="1">
        <f>IF(专家咨询费!J7&gt;49500,(专家咨询费!J7-7000)*0.8/0.68,IF(专家咨询费!J7&gt;21000,(专家咨询费!J7-2000)*0.8/0.76,IF(专家咨询费!J7&gt;3360,专家咨询费!J7*0.8/0.84,IF(专家咨询费!J7&gt;800,(专家咨询费!J7-800)/0.8,0))))</f>
        <v>0</v>
      </c>
      <c r="B5" s="1">
        <f t="shared" si="0"/>
        <v>0</v>
      </c>
    </row>
    <row r="6" customHeight="1" spans="1:2">
      <c r="A6" s="1">
        <f>IF(专家咨询费!J8&gt;49500,(专家咨询费!J8-7000)*0.8/0.68,IF(专家咨询费!J8&gt;21000,(专家咨询费!J8-2000)*0.8/0.76,IF(专家咨询费!J8&gt;3360,专家咨询费!J8*0.8/0.84,IF(专家咨询费!J8&gt;800,(专家咨询费!J8-800)/0.8,0))))</f>
        <v>0</v>
      </c>
      <c r="B6" s="1">
        <f t="shared" si="0"/>
        <v>0</v>
      </c>
    </row>
    <row r="7" customHeight="1" spans="1:2">
      <c r="A7" s="1">
        <f>IF(专家咨询费!J9&gt;49500,(专家咨询费!J9-7000)*0.8/0.68,IF(专家咨询费!J9&gt;21000,(专家咨询费!J9-2000)*0.8/0.76,IF(专家咨询费!J9&gt;3360,专家咨询费!J9*0.8/0.84,IF(专家咨询费!J9&gt;800,(专家咨询费!J9-800)/0.8,0))))</f>
        <v>0</v>
      </c>
      <c r="B7" s="1">
        <f t="shared" si="0"/>
        <v>0</v>
      </c>
    </row>
    <row r="8" customHeight="1" spans="1:2">
      <c r="A8" s="1">
        <f>IF(专家咨询费!J10&gt;49500,(专家咨询费!J10-7000)*0.8/0.68,IF(专家咨询费!J10&gt;21000,(专家咨询费!J10-2000)*0.8/0.76,IF(专家咨询费!J10&gt;3360,专家咨询费!J10*0.8/0.84,IF(专家咨询费!J10&gt;800,(专家咨询费!J10-800)/0.8,0))))</f>
        <v>0</v>
      </c>
      <c r="B8" s="1">
        <f t="shared" si="0"/>
        <v>0</v>
      </c>
    </row>
    <row r="9" customHeight="1" spans="1:2">
      <c r="A9" s="1">
        <f>IF(专家咨询费!J11&gt;49500,(专家咨询费!J11-7000)*0.8/0.68,IF(专家咨询费!J11&gt;21000,(专家咨询费!J11-2000)*0.8/0.76,IF(专家咨询费!J11&gt;3360,专家咨询费!J11*0.8/0.84,IF(专家咨询费!J11&gt;800,(专家咨询费!J11-800)/0.8,0))))</f>
        <v>0</v>
      </c>
      <c r="B9" s="1">
        <f t="shared" si="0"/>
        <v>0</v>
      </c>
    </row>
    <row r="10" customHeight="1" spans="1:2">
      <c r="A10" s="1">
        <f>IF(专家咨询费!J12&gt;49500,(专家咨询费!J12-7000)*0.8/0.68,IF(专家咨询费!J12&gt;21000,(专家咨询费!J12-2000)*0.8/0.76,IF(专家咨询费!J12&gt;3360,专家咨询费!J12*0.8/0.84,IF(专家咨询费!J12&gt;800,(专家咨询费!J12-800)/0.8,0))))</f>
        <v>0</v>
      </c>
      <c r="B10" s="1">
        <f t="shared" si="0"/>
        <v>0</v>
      </c>
    </row>
    <row r="11" customHeight="1" spans="1:2">
      <c r="A11" s="1">
        <f>IF(专家咨询费!J13&gt;49500,(专家咨询费!J13-7000)*0.8/0.68,IF(专家咨询费!J13&gt;21000,(专家咨询费!J13-2000)*0.8/0.76,IF(专家咨询费!J13&gt;3360,专家咨询费!J13*0.8/0.84,IF(专家咨询费!J13&gt;800,(专家咨询费!J13-800)/0.8,0))))</f>
        <v>0</v>
      </c>
      <c r="B11" s="1">
        <f t="shared" si="0"/>
        <v>0</v>
      </c>
    </row>
    <row r="12" customHeight="1" spans="1:2">
      <c r="A12" s="1">
        <f>IF(专家咨询费!J14&gt;49500,(专家咨询费!J14-7000)*0.8/0.68,IF(专家咨询费!J14&gt;21000,(专家咨询费!J14-2000)*0.8/0.76,IF(专家咨询费!J14&gt;3360,专家咨询费!J14*0.8/0.84,IF(专家咨询费!J14&gt;800,(专家咨询费!J14-800)/0.8,0))))</f>
        <v>0</v>
      </c>
      <c r="B12" s="1">
        <f t="shared" si="0"/>
        <v>0</v>
      </c>
    </row>
    <row r="13" customHeight="1" spans="1:2">
      <c r="A13" s="1">
        <f>IF(专家咨询费!J15&gt;49500,(专家咨询费!J15-7000)*0.8/0.68,IF(专家咨询费!J15&gt;21000,(专家咨询费!J15-2000)*0.8/0.76,IF(专家咨询费!J15&gt;3360,专家咨询费!J15*0.8/0.84,IF(专家咨询费!J15&gt;800,(专家咨询费!J15-800)/0.8,0))))</f>
        <v>0</v>
      </c>
      <c r="B13" s="1">
        <f t="shared" si="0"/>
        <v>0</v>
      </c>
    </row>
    <row r="14" customHeight="1" spans="1:2">
      <c r="A14" s="1">
        <f>IF(专家咨询费!J16&gt;49500,(专家咨询费!J16-7000)*0.8/0.68,IF(专家咨询费!J16&gt;21000,(专家咨询费!J16-2000)*0.8/0.76,IF(专家咨询费!J16&gt;3360,专家咨询费!J16*0.8/0.84,IF(专家咨询费!J16&gt;800,(专家咨询费!J16-800)/0.8,0))))</f>
        <v>0</v>
      </c>
      <c r="B14" s="1">
        <f t="shared" si="0"/>
        <v>0</v>
      </c>
    </row>
    <row r="15" customHeight="1" spans="1:2">
      <c r="A15" s="1">
        <f>IF(专家咨询费!J17&gt;49500,(专家咨询费!J17-7000)*0.8/0.68,IF(专家咨询费!J17&gt;21000,(专家咨询费!J17-2000)*0.8/0.76,IF(专家咨询费!J17&gt;3360,专家咨询费!J17*0.8/0.84,IF(专家咨询费!J17&gt;800,(专家咨询费!J17-800)/0.8,0))))</f>
        <v>0</v>
      </c>
      <c r="B15" s="1">
        <f t="shared" si="0"/>
        <v>0</v>
      </c>
    </row>
    <row r="16" customHeight="1" spans="1:2">
      <c r="A16" s="1">
        <f>IF(专家咨询费!J18&gt;49500,(专家咨询费!J18-7000)*0.8/0.68,IF(专家咨询费!J18&gt;21000,(专家咨询费!J18-2000)*0.8/0.76,IF(专家咨询费!J18&gt;3360,专家咨询费!J18*0.8/0.84,IF(专家咨询费!J18&gt;800,(专家咨询费!J18-800)/0.8,0))))</f>
        <v>0</v>
      </c>
      <c r="B16" s="1">
        <f t="shared" si="0"/>
        <v>0</v>
      </c>
    </row>
    <row r="17" customHeight="1" spans="1:2">
      <c r="A17" s="1">
        <f>IF(专家咨询费!J19&gt;49500,(专家咨询费!J19-7000)*0.8/0.68,IF(专家咨询费!J19&gt;21000,(专家咨询费!J19-2000)*0.8/0.76,IF(专家咨询费!J19&gt;3360,专家咨询费!J19*0.8/0.84,IF(专家咨询费!J19&gt;800,(专家咨询费!J19-800)/0.8,0))))</f>
        <v>0</v>
      </c>
      <c r="B17" s="1">
        <f t="shared" si="0"/>
        <v>0</v>
      </c>
    </row>
    <row r="18" customHeight="1" spans="1:2">
      <c r="A18" s="1">
        <f>IF(专家咨询费!J20&gt;49500,(专家咨询费!J20-7000)*0.8/0.68,IF(专家咨询费!J20&gt;21000,(专家咨询费!J20-2000)*0.8/0.76,IF(专家咨询费!J20&gt;3360,专家咨询费!J20*0.8/0.84,IF(专家咨询费!J20&gt;800,(专家咨询费!J20-800)/0.8,0))))</f>
        <v>0</v>
      </c>
      <c r="B18" s="1">
        <f t="shared" si="0"/>
        <v>0</v>
      </c>
    </row>
    <row r="19" customHeight="1" spans="1:2">
      <c r="A19" s="1">
        <f>IF(专家咨询费!J21&gt;49500,(专家咨询费!J21-7000)*0.8/0.68,IF(专家咨询费!J21&gt;21000,(专家咨询费!J21-2000)*0.8/0.76,IF(专家咨询费!J21&gt;3360,专家咨询费!J21*0.8/0.84,IF(专家咨询费!J21&gt;800,(专家咨询费!J21-800)/0.8,0))))</f>
        <v>0</v>
      </c>
      <c r="B19" s="1">
        <f t="shared" si="0"/>
        <v>0</v>
      </c>
    </row>
    <row r="20" customHeight="1" spans="1:2">
      <c r="A20" s="1">
        <f>IF(专家咨询费!J22&gt;49500,(专家咨询费!J22-7000)*0.8/0.68,IF(专家咨询费!J22&gt;21000,(专家咨询费!J22-2000)*0.8/0.76,IF(专家咨询费!J22&gt;3360,专家咨询费!J22*0.8/0.84,IF(专家咨询费!J22&gt;800,(专家咨询费!J22-800)/0.8,0))))</f>
        <v>0</v>
      </c>
      <c r="B20" s="1">
        <f t="shared" si="0"/>
        <v>0</v>
      </c>
    </row>
    <row r="21" customHeight="1" spans="1:2">
      <c r="A21" s="1">
        <f>IF(专家咨询费!J23&gt;49500,(专家咨询费!J23-7000)*0.8/0.68,IF(专家咨询费!J23&gt;21000,(专家咨询费!J23-2000)*0.8/0.76,IF(专家咨询费!J23&gt;3360,专家咨询费!J23*0.8/0.84,IF(专家咨询费!J23&gt;800,(专家咨询费!J23-800)/0.8,0))))</f>
        <v>0</v>
      </c>
      <c r="B21" s="1">
        <f t="shared" si="0"/>
        <v>0</v>
      </c>
    </row>
    <row r="22" customHeight="1" spans="1:2">
      <c r="A22" s="1">
        <f>IF(专家咨询费!J24&gt;49500,(专家咨询费!J24-7000)*0.8/0.68,IF(专家咨询费!J24&gt;21000,(专家咨询费!J24-2000)*0.8/0.76,IF(专家咨询费!J24&gt;3360,专家咨询费!J24*0.8/0.84,IF(专家咨询费!J24&gt;800,(专家咨询费!J24-800)/0.8,0))))</f>
        <v>0</v>
      </c>
      <c r="B22" s="1">
        <f t="shared" si="0"/>
        <v>0</v>
      </c>
    </row>
    <row r="23" customHeight="1" spans="1:2">
      <c r="A23" s="1">
        <f>IF(专家咨询费!J25&gt;49500,(专家咨询费!J25-7000)*0.8/0.68,IF(专家咨询费!J25&gt;21000,(专家咨询费!J25-2000)*0.8/0.76,IF(专家咨询费!J25&gt;3360,专家咨询费!J25*0.8/0.84,IF(专家咨询费!J25&gt;800,(专家咨询费!J25-800)/0.8,0))))</f>
        <v>0</v>
      </c>
      <c r="B23" s="1">
        <f t="shared" si="0"/>
        <v>0</v>
      </c>
    </row>
    <row r="24" customHeight="1" spans="1:2">
      <c r="A24" s="1">
        <f>IF(专家咨询费!J26&gt;49500,(专家咨询费!J26-7000)*0.8/0.68,IF(专家咨询费!J26&gt;21000,(专家咨询费!J26-2000)*0.8/0.76,IF(专家咨询费!J26&gt;3360,专家咨询费!J26*0.8/0.84,IF(专家咨询费!J26&gt;800,(专家咨询费!J26-800)/0.8,0))))</f>
        <v>0</v>
      </c>
      <c r="B24" s="1">
        <f t="shared" si="0"/>
        <v>0</v>
      </c>
    </row>
    <row r="25" customHeight="1" spans="1:2">
      <c r="A25" s="1">
        <f>IF(专家咨询费!J27&gt;49500,(专家咨询费!J27-7000)*0.8/0.68,IF(专家咨询费!J27&gt;21000,(专家咨询费!J27-2000)*0.8/0.76,IF(专家咨询费!J27&gt;3360,专家咨询费!J27*0.8/0.84,IF(专家咨询费!J27&gt;800,(专家咨询费!J27-800)/0.8,0))))</f>
        <v>0</v>
      </c>
      <c r="B25" s="1">
        <f t="shared" si="0"/>
        <v>0</v>
      </c>
    </row>
    <row r="26" customHeight="1" spans="1:2">
      <c r="A26" s="1">
        <f>IF(专家咨询费!J28&gt;49500,(专家咨询费!J28-7000)*0.8/0.68,IF(专家咨询费!J28&gt;21000,(专家咨询费!J28-2000)*0.8/0.76,IF(专家咨询费!J28&gt;3360,专家咨询费!J28*0.8/0.84,IF(专家咨询费!J28&gt;800,(专家咨询费!J28-800)/0.8,0))))</f>
        <v>0</v>
      </c>
      <c r="B26" s="1">
        <f t="shared" si="0"/>
        <v>0</v>
      </c>
    </row>
    <row r="27" customHeight="1" spans="1:2">
      <c r="A27" s="1">
        <f>IF(专家咨询费!J29&gt;49500,(专家咨询费!J29-7000)*0.8/0.68,IF(专家咨询费!J29&gt;21000,(专家咨询费!J29-2000)*0.8/0.76,IF(专家咨询费!J29&gt;3360,专家咨询费!J29*0.8/0.84,IF(专家咨询费!J29&gt;800,(专家咨询费!J29-800)/0.8,0))))</f>
        <v>0</v>
      </c>
      <c r="B27" s="1">
        <f t="shared" si="0"/>
        <v>0</v>
      </c>
    </row>
    <row r="28" customHeight="1" spans="1:2">
      <c r="A28" s="1">
        <f>IF(专家咨询费!J30&gt;49500,(专家咨询费!J30-7000)*0.8/0.68,IF(专家咨询费!J30&gt;21000,(专家咨询费!J30-2000)*0.8/0.76,IF(专家咨询费!J30&gt;3360,专家咨询费!J30*0.8/0.84,IF(专家咨询费!J30&gt;800,(专家咨询费!J30-800)/0.8,0))))</f>
        <v>0</v>
      </c>
      <c r="B28" s="1">
        <f t="shared" si="0"/>
        <v>0</v>
      </c>
    </row>
    <row r="29" customHeight="1" spans="1:2">
      <c r="A29" s="1">
        <f>IF(专家咨询费!J31&gt;49500,(专家咨询费!J31-7000)*0.8/0.68,IF(专家咨询费!J31&gt;21000,(专家咨询费!J31-2000)*0.8/0.76,IF(专家咨询费!J31&gt;3360,专家咨询费!J31*0.8/0.84,IF(专家咨询费!J31&gt;800,(专家咨询费!J31-800)/0.8,0))))</f>
        <v>0</v>
      </c>
      <c r="B29" s="1">
        <f t="shared" si="0"/>
        <v>0</v>
      </c>
    </row>
    <row r="30" customHeight="1" spans="1:2">
      <c r="A30" s="1">
        <f>IF(专家咨询费!J32&gt;49500,(专家咨询费!J32-7000)*0.8/0.68,IF(专家咨询费!J32&gt;21000,(专家咨询费!J32-2000)*0.8/0.76,IF(专家咨询费!J32&gt;3360,专家咨询费!J32*0.8/0.84,IF(专家咨询费!J32&gt;800,(专家咨询费!J32-800)/0.8,0))))</f>
        <v>0</v>
      </c>
      <c r="B30" s="1">
        <f t="shared" si="0"/>
        <v>0</v>
      </c>
    </row>
    <row r="31" customHeight="1" spans="1:2">
      <c r="A31" s="1">
        <f>IF(专家咨询费!J33&gt;49500,(专家咨询费!J33-7000)*0.8/0.68,IF(专家咨询费!J33&gt;21000,(专家咨询费!J33-2000)*0.8/0.76,IF(专家咨询费!J33&gt;3360,专家咨询费!J33*0.8/0.84,IF(专家咨询费!J33&gt;800,(专家咨询费!J33-800)/0.8,0))))</f>
        <v>0</v>
      </c>
      <c r="B31" s="1">
        <f t="shared" si="0"/>
        <v>0</v>
      </c>
    </row>
    <row r="32" customHeight="1" spans="1:2">
      <c r="A32" s="1">
        <f>IF(专家咨询费!J34&gt;49500,(专家咨询费!J34-7000)*0.8/0.68,IF(专家咨询费!J34&gt;21000,(专家咨询费!J34-2000)*0.8/0.76,IF(专家咨询费!J34&gt;3360,专家咨询费!J34*0.8/0.84,IF(专家咨询费!J34&gt;800,(专家咨询费!J34-800)/0.8,0))))</f>
        <v>0</v>
      </c>
      <c r="B32" s="1">
        <f t="shared" si="0"/>
        <v>0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A2" sqref="A2"/>
    </sheetView>
  </sheetViews>
  <sheetFormatPr defaultColWidth="9" defaultRowHeight="19.5" customHeight="1" outlineLevelCol="1"/>
  <cols>
    <col min="1" max="1" width="14" style="3" customWidth="1"/>
    <col min="2" max="2" width="12.75" style="1" customWidth="1"/>
    <col min="3" max="16384" width="9" style="1"/>
  </cols>
  <sheetData>
    <row r="1" customHeight="1" spans="1:2">
      <c r="A1" s="4" t="s">
        <v>124</v>
      </c>
      <c r="B1" s="2" t="s">
        <v>60</v>
      </c>
    </row>
    <row r="2" customHeight="1" spans="1:2">
      <c r="A2" s="5">
        <f>IF(专家评审费!J4&gt;49500,(专家评审费!J4-7000)*0.8/0.68,IF(专家评审费!J4&gt;21000,(专家评审费!J4-2000)*0.8/0.76,IF(专家评审费!J4&gt;3360,专家评审费!J4*0.8/0.84,IF(专家评审费!J4&gt;800,(专家评审费!J4-800)/0.8,0))))</f>
        <v>0</v>
      </c>
      <c r="B2" s="1">
        <f t="shared" ref="B2:B32" si="0">IF(A2&gt;50000,A2*0.4-7000,IF(A2&gt;20000,A2*0.3-2000,A2*0.2))</f>
        <v>0</v>
      </c>
    </row>
    <row r="3" customHeight="1" spans="1:2">
      <c r="A3" s="5">
        <f>IF(专家评审费!J5&gt;49500,(专家评审费!J5-7000)*0.8/0.68,IF(专家评审费!J5&gt;21000,(专家评审费!J5-2000)*0.8/0.76,IF(专家评审费!J5&gt;3360,专家评审费!J5*0.8/0.84,IF(专家评审费!J5&gt;800,(专家评审费!J5-800)/0.8,0))))</f>
        <v>0</v>
      </c>
      <c r="B3" s="1">
        <f t="shared" si="0"/>
        <v>0</v>
      </c>
    </row>
    <row r="4" customHeight="1" spans="1:2">
      <c r="A4" s="5">
        <f>IF(专家评审费!J6&gt;49500,(专家评审费!J6-7000)*0.8/0.68,IF(专家评审费!J6&gt;21000,(专家评审费!J6-2000)*0.8/0.76,IF(专家评审费!J6&gt;3360,专家评审费!J6*0.8/0.84,IF(专家评审费!J6&gt;800,(专家评审费!J6-800)/0.8,0))))</f>
        <v>0</v>
      </c>
      <c r="B4" s="1">
        <f t="shared" si="0"/>
        <v>0</v>
      </c>
    </row>
    <row r="5" customHeight="1" spans="1:2">
      <c r="A5" s="5">
        <f>IF(专家评审费!J7&gt;49500,(专家评审费!J7-7000)*0.8/0.68,IF(专家评审费!J7&gt;21000,(专家评审费!J7-2000)*0.8/0.76,IF(专家评审费!J7&gt;3360,专家评审费!J7*0.8/0.84,IF(专家评审费!J7&gt;800,(专家评审费!J7-800)/0.8,0))))</f>
        <v>0</v>
      </c>
      <c r="B5" s="1">
        <f t="shared" si="0"/>
        <v>0</v>
      </c>
    </row>
    <row r="6" customHeight="1" spans="1:2">
      <c r="A6" s="5">
        <f>IF(专家评审费!J8&gt;49500,(专家评审费!J8-7000)*0.8/0.68,IF(专家评审费!J8&gt;21000,(专家评审费!J8-2000)*0.8/0.76,IF(专家评审费!J8&gt;3360,专家评审费!J8*0.8/0.84,IF(专家评审费!J8&gt;800,(专家评审费!J8-800)/0.8,0))))</f>
        <v>0</v>
      </c>
      <c r="B6" s="1">
        <f t="shared" si="0"/>
        <v>0</v>
      </c>
    </row>
    <row r="7" customHeight="1" spans="1:2">
      <c r="A7" s="5">
        <f>IF(专家评审费!J9&gt;49500,(专家评审费!J9-7000)*0.8/0.68,IF(专家评审费!J9&gt;21000,(专家评审费!J9-2000)*0.8/0.76,IF(专家评审费!J9&gt;3360,专家评审费!J9*0.8/0.84,IF(专家评审费!J9&gt;800,(专家评审费!J9-800)/0.8,0))))</f>
        <v>0</v>
      </c>
      <c r="B7" s="1">
        <f t="shared" si="0"/>
        <v>0</v>
      </c>
    </row>
    <row r="8" customHeight="1" spans="1:2">
      <c r="A8" s="5">
        <f>IF(专家评审费!J10&gt;49500,(专家评审费!J10-7000)*0.8/0.68,IF(专家评审费!J10&gt;21000,(专家评审费!J10-2000)*0.8/0.76,IF(专家评审费!J10&gt;3360,专家评审费!J10*0.8/0.84,IF(专家评审费!J10&gt;800,(专家评审费!J10-800)/0.8,0))))</f>
        <v>0</v>
      </c>
      <c r="B8" s="1">
        <f t="shared" si="0"/>
        <v>0</v>
      </c>
    </row>
    <row r="9" customHeight="1" spans="1:2">
      <c r="A9" s="5">
        <f>IF(专家评审费!J11&gt;49500,(专家评审费!J11-7000)*0.8/0.68,IF(专家评审费!J11&gt;21000,(专家评审费!J11-2000)*0.8/0.76,IF(专家评审费!J11&gt;3360,专家评审费!J11*0.8/0.84,IF(专家评审费!J11&gt;800,(专家评审费!J11-800)/0.8,0))))</f>
        <v>0</v>
      </c>
      <c r="B9" s="1">
        <f t="shared" si="0"/>
        <v>0</v>
      </c>
    </row>
    <row r="10" customHeight="1" spans="1:2">
      <c r="A10" s="5">
        <f>IF(专家评审费!J12&gt;49500,(专家评审费!J12-7000)*0.8/0.68,IF(专家评审费!J12&gt;21000,(专家评审费!J12-2000)*0.8/0.76,IF(专家评审费!J12&gt;3360,专家评审费!J12*0.8/0.84,IF(专家评审费!J12&gt;800,(专家评审费!J12-800)/0.8,0))))</f>
        <v>0</v>
      </c>
      <c r="B10" s="1">
        <f t="shared" si="0"/>
        <v>0</v>
      </c>
    </row>
    <row r="11" customHeight="1" spans="1:2">
      <c r="A11" s="5">
        <f>IF(专家评审费!J13&gt;49500,(专家评审费!J13-7000)*0.8/0.68,IF(专家评审费!J13&gt;21000,(专家评审费!J13-2000)*0.8/0.76,IF(专家评审费!J13&gt;3360,专家评审费!J13*0.8/0.84,IF(专家评审费!J13&gt;800,(专家评审费!J13-800)/0.8,0))))</f>
        <v>0</v>
      </c>
      <c r="B11" s="1">
        <f t="shared" si="0"/>
        <v>0</v>
      </c>
    </row>
    <row r="12" customHeight="1" spans="1:2">
      <c r="A12" s="5">
        <f>IF(专家评审费!J14&gt;49500,(专家评审费!J14-7000)*0.8/0.68,IF(专家评审费!J14&gt;21000,(专家评审费!J14-2000)*0.8/0.76,IF(专家评审费!J14&gt;3360,专家评审费!J14*0.8/0.84,IF(专家评审费!J14&gt;800,(专家评审费!J14-800)/0.8,0))))</f>
        <v>0</v>
      </c>
      <c r="B12" s="1">
        <f t="shared" si="0"/>
        <v>0</v>
      </c>
    </row>
    <row r="13" customHeight="1" spans="1:2">
      <c r="A13" s="5">
        <f>IF(专家评审费!J15&gt;49500,(专家评审费!J15-7000)*0.8/0.68,IF(专家评审费!J15&gt;21000,(专家评审费!J15-2000)*0.8/0.76,IF(专家评审费!J15&gt;3360,专家评审费!J15*0.8/0.84,IF(专家评审费!J15&gt;800,(专家评审费!J15-800)/0.8,0))))</f>
        <v>0</v>
      </c>
      <c r="B13" s="1">
        <f t="shared" si="0"/>
        <v>0</v>
      </c>
    </row>
    <row r="14" customHeight="1" spans="1:2">
      <c r="A14" s="5">
        <f>IF(专家评审费!J16&gt;49500,(专家评审费!J16-7000)*0.8/0.68,IF(专家评审费!J16&gt;21000,(专家评审费!J16-2000)*0.8/0.76,IF(专家评审费!J16&gt;3360,专家评审费!J16*0.8/0.84,IF(专家评审费!J16&gt;800,(专家评审费!J16-800)/0.8,0))))</f>
        <v>0</v>
      </c>
      <c r="B14" s="1">
        <f t="shared" si="0"/>
        <v>0</v>
      </c>
    </row>
    <row r="15" customHeight="1" spans="1:2">
      <c r="A15" s="5">
        <f>IF(专家评审费!J17&gt;49500,(专家评审费!J17-7000)*0.8/0.68,IF(专家评审费!J17&gt;21000,(专家评审费!J17-2000)*0.8/0.76,IF(专家评审费!J17&gt;3360,专家评审费!J17*0.8/0.84,IF(专家评审费!J17&gt;800,(专家评审费!J17-800)/0.8,0))))</f>
        <v>0</v>
      </c>
      <c r="B15" s="1">
        <f t="shared" si="0"/>
        <v>0</v>
      </c>
    </row>
    <row r="16" customHeight="1" spans="1:2">
      <c r="A16" s="5">
        <f>IF(专家评审费!J18&gt;49500,(专家评审费!J18-7000)*0.8/0.68,IF(专家评审费!J18&gt;21000,(专家评审费!J18-2000)*0.8/0.76,IF(专家评审费!J18&gt;3360,专家评审费!J18*0.8/0.84,IF(专家评审费!J18&gt;800,(专家评审费!J18-800)/0.8,0))))</f>
        <v>0</v>
      </c>
      <c r="B16" s="1">
        <f t="shared" si="0"/>
        <v>0</v>
      </c>
    </row>
    <row r="17" customHeight="1" spans="1:2">
      <c r="A17" s="5">
        <f>IF(专家评审费!J19&gt;49500,(专家评审费!J19-7000)*0.8/0.68,IF(专家评审费!J19&gt;21000,(专家评审费!J19-2000)*0.8/0.76,IF(专家评审费!J19&gt;3360,专家评审费!J19*0.8/0.84,IF(专家评审费!J19&gt;800,(专家评审费!J19-800)/0.8,0))))</f>
        <v>0</v>
      </c>
      <c r="B17" s="1">
        <f t="shared" si="0"/>
        <v>0</v>
      </c>
    </row>
    <row r="18" customHeight="1" spans="1:2">
      <c r="A18" s="5">
        <f>IF(专家评审费!J20&gt;49500,(专家评审费!J20-7000)*0.8/0.68,IF(专家评审费!J20&gt;21000,(专家评审费!J20-2000)*0.8/0.76,IF(专家评审费!J20&gt;3360,专家评审费!J20*0.8/0.84,IF(专家评审费!J20&gt;800,(专家评审费!J20-800)/0.8,0))))</f>
        <v>0</v>
      </c>
      <c r="B18" s="1">
        <f t="shared" si="0"/>
        <v>0</v>
      </c>
    </row>
    <row r="19" customHeight="1" spans="1:2">
      <c r="A19" s="5">
        <f>IF(专家评审费!J21&gt;49500,(专家评审费!J21-7000)*0.8/0.68,IF(专家评审费!J21&gt;21000,(专家评审费!J21-2000)*0.8/0.76,IF(专家评审费!J21&gt;3360,专家评审费!J21*0.8/0.84,IF(专家评审费!J21&gt;800,(专家评审费!J21-800)/0.8,0))))</f>
        <v>0</v>
      </c>
      <c r="B19" s="1">
        <f t="shared" si="0"/>
        <v>0</v>
      </c>
    </row>
    <row r="20" customHeight="1" spans="1:2">
      <c r="A20" s="5">
        <f>IF(专家评审费!J22&gt;49500,(专家评审费!J22-7000)*0.8/0.68,IF(专家评审费!J22&gt;21000,(专家评审费!J22-2000)*0.8/0.76,IF(专家评审费!J22&gt;3360,专家评审费!J22*0.8/0.84,IF(专家评审费!J22&gt;800,(专家评审费!J22-800)/0.8,0))))</f>
        <v>0</v>
      </c>
      <c r="B20" s="1">
        <f t="shared" si="0"/>
        <v>0</v>
      </c>
    </row>
    <row r="21" customHeight="1" spans="1:2">
      <c r="A21" s="5">
        <f>IF(专家评审费!J23&gt;49500,(专家评审费!J23-7000)*0.8/0.68,IF(专家评审费!J23&gt;21000,(专家评审费!J23-2000)*0.8/0.76,IF(专家评审费!J23&gt;3360,专家评审费!J23*0.8/0.84,IF(专家评审费!J23&gt;800,(专家评审费!J23-800)/0.8,0))))</f>
        <v>0</v>
      </c>
      <c r="B21" s="1">
        <f t="shared" si="0"/>
        <v>0</v>
      </c>
    </row>
    <row r="22" customHeight="1" spans="1:2">
      <c r="A22" s="5">
        <f>IF(专家评审费!J24&gt;49500,(专家评审费!J24-7000)*0.8/0.68,IF(专家评审费!J24&gt;21000,(专家评审费!J24-2000)*0.8/0.76,IF(专家评审费!J24&gt;3360,专家评审费!J24*0.8/0.84,IF(专家评审费!J24&gt;800,(专家评审费!J24-800)/0.8,0))))</f>
        <v>0</v>
      </c>
      <c r="B22" s="1">
        <f t="shared" si="0"/>
        <v>0</v>
      </c>
    </row>
    <row r="23" customHeight="1" spans="1:2">
      <c r="A23" s="5">
        <f>IF(专家评审费!J25&gt;49500,(专家评审费!J25-7000)*0.8/0.68,IF(专家评审费!J25&gt;21000,(专家评审费!J25-2000)*0.8/0.76,IF(专家评审费!J25&gt;3360,专家评审费!J25*0.8/0.84,IF(专家评审费!J25&gt;800,(专家评审费!J25-800)/0.8,0))))</f>
        <v>0</v>
      </c>
      <c r="B23" s="1">
        <f t="shared" si="0"/>
        <v>0</v>
      </c>
    </row>
    <row r="24" customHeight="1" spans="1:2">
      <c r="A24" s="5">
        <f>IF(专家评审费!J26&gt;49500,(专家评审费!J26-7000)*0.8/0.68,IF(专家评审费!J26&gt;21000,(专家评审费!J26-2000)*0.8/0.76,IF(专家评审费!J26&gt;3360,专家评审费!J26*0.8/0.84,IF(专家评审费!J26&gt;800,(专家评审费!J26-800)/0.8,0))))</f>
        <v>0</v>
      </c>
      <c r="B24" s="1">
        <f t="shared" si="0"/>
        <v>0</v>
      </c>
    </row>
    <row r="25" customHeight="1" spans="1:2">
      <c r="A25" s="5">
        <f>IF(专家评审费!J27&gt;49500,(专家评审费!J27-7000)*0.8/0.68,IF(专家评审费!J27&gt;21000,(专家评审费!J27-2000)*0.8/0.76,IF(专家评审费!J27&gt;3360,专家评审费!J27*0.8/0.84,IF(专家评审费!J27&gt;800,(专家评审费!J27-800)/0.8,0))))</f>
        <v>0</v>
      </c>
      <c r="B25" s="1">
        <f t="shared" si="0"/>
        <v>0</v>
      </c>
    </row>
    <row r="26" customHeight="1" spans="1:2">
      <c r="A26" s="5">
        <f>IF(专家评审费!J28&gt;49500,(专家评审费!J28-7000)*0.8/0.68,IF(专家评审费!J28&gt;21000,(专家评审费!J28-2000)*0.8/0.76,IF(专家评审费!J28&gt;3360,专家评审费!J28*0.8/0.84,IF(专家评审费!J28&gt;800,(专家评审费!J28-800)/0.8,0))))</f>
        <v>0</v>
      </c>
      <c r="B26" s="1">
        <f t="shared" si="0"/>
        <v>0</v>
      </c>
    </row>
    <row r="27" customHeight="1" spans="1:2">
      <c r="A27" s="5">
        <f>IF(专家评审费!J29&gt;49500,(专家评审费!J29-7000)*0.8/0.68,IF(专家评审费!J29&gt;21000,(专家评审费!J29-2000)*0.8/0.76,IF(专家评审费!J29&gt;3360,专家评审费!J29*0.8/0.84,IF(专家评审费!J29&gt;800,(专家评审费!J29-800)/0.8,0))))</f>
        <v>0</v>
      </c>
      <c r="B27" s="1">
        <f t="shared" si="0"/>
        <v>0</v>
      </c>
    </row>
    <row r="28" customHeight="1" spans="1:2">
      <c r="A28" s="5">
        <f>IF(专家评审费!J30&gt;49500,(专家评审费!J30-7000)*0.8/0.68,IF(专家评审费!J30&gt;21000,(专家评审费!J30-2000)*0.8/0.76,IF(专家评审费!J30&gt;3360,专家评审费!J30*0.8/0.84,IF(专家评审费!J30&gt;800,(专家评审费!J30-800)/0.8,0))))</f>
        <v>0</v>
      </c>
      <c r="B28" s="1">
        <f t="shared" si="0"/>
        <v>0</v>
      </c>
    </row>
    <row r="29" customHeight="1" spans="1:2">
      <c r="A29" s="5">
        <f>IF(专家评审费!J31&gt;49500,(专家评审费!J31-7000)*0.8/0.68,IF(专家评审费!J31&gt;21000,(专家评审费!J31-2000)*0.8/0.76,IF(专家评审费!J31&gt;3360,专家评审费!J31*0.8/0.84,IF(专家评审费!J31&gt;800,(专家评审费!J31-800)/0.8,0))))</f>
        <v>0</v>
      </c>
      <c r="B29" s="1">
        <f t="shared" si="0"/>
        <v>0</v>
      </c>
    </row>
    <row r="30" customHeight="1" spans="1:2">
      <c r="A30" s="5">
        <f>IF(专家评审费!J32&gt;49500,(专家评审费!J32-7000)*0.8/0.68,IF(专家评审费!J32&gt;21000,(专家评审费!J32-2000)*0.8/0.76,IF(专家评审费!J32&gt;3360,专家评审费!J32*0.8/0.84,IF(专家评审费!J32&gt;800,(专家评审费!J32-800)/0.8,0))))</f>
        <v>0</v>
      </c>
      <c r="B30" s="1">
        <f t="shared" si="0"/>
        <v>0</v>
      </c>
    </row>
    <row r="31" customHeight="1" spans="1:2">
      <c r="A31" s="5">
        <f>IF(专家评审费!J33&gt;49500,(专家评审费!J33-7000)*0.8/0.68,IF(专家评审费!J33&gt;21000,(专家评审费!J33-2000)*0.8/0.76,IF(专家评审费!J33&gt;3360,专家评审费!J33*0.8/0.84,IF(专家评审费!J33&gt;800,(专家评审费!J33-800)/0.8,0))))</f>
        <v>0</v>
      </c>
      <c r="B31" s="1">
        <f t="shared" si="0"/>
        <v>0</v>
      </c>
    </row>
    <row r="32" customHeight="1" spans="1:2">
      <c r="A32" s="5">
        <f>IF(专家评审费!J34&gt;49500,(专家评审费!J34-7000)*0.8/0.68,IF(专家评审费!J34&gt;21000,(专家评审费!J34-2000)*0.8/0.76,IF(专家评审费!J34&gt;3360,专家评审费!J34*0.8/0.84,IF(专家评审费!J34&gt;800,(专家评审费!J34-800)/0.8,0))))</f>
        <v>0</v>
      </c>
      <c r="B32" s="1">
        <f t="shared" si="0"/>
        <v>0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showZeros="0" workbookViewId="0">
      <selection activeCell="P4" sqref="P4"/>
    </sheetView>
  </sheetViews>
  <sheetFormatPr defaultColWidth="9" defaultRowHeight="15.6"/>
  <cols>
    <col min="1" max="1" width="1.375" style="231" customWidth="1"/>
    <col min="2" max="3" width="6.5" style="227" customWidth="1"/>
    <col min="4" max="4" width="9.125" style="227" customWidth="1"/>
    <col min="5" max="5" width="11.625" style="227" customWidth="1"/>
    <col min="6" max="6" width="9.75" style="227" customWidth="1"/>
    <col min="7" max="8" width="11.625" style="227" customWidth="1"/>
    <col min="9" max="9" width="13.625" style="227" customWidth="1"/>
    <col min="10" max="10" width="4.625" style="227" customWidth="1"/>
    <col min="11" max="11" width="4.375" style="227" customWidth="1"/>
    <col min="12" max="13" width="11.625" style="227" customWidth="1"/>
    <col min="14" max="16384" width="9" style="227"/>
  </cols>
  <sheetData>
    <row r="1" s="225" customFormat="1" ht="76.5" customHeight="1" spans="1:13">
      <c r="A1" s="280"/>
      <c r="B1" s="281" t="s">
        <v>21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ht="35.25" customHeight="1" spans="1:13">
      <c r="A2" s="295"/>
      <c r="B2" s="231"/>
      <c r="C2" s="232"/>
      <c r="D2" s="233"/>
      <c r="E2" s="234"/>
      <c r="F2" s="234"/>
      <c r="G2" s="235"/>
      <c r="H2" s="234"/>
      <c r="I2" s="234"/>
      <c r="J2" s="323" t="s">
        <v>1</v>
      </c>
      <c r="K2" s="323"/>
      <c r="L2" s="374"/>
      <c r="M2" s="84"/>
    </row>
    <row r="3" ht="30" customHeight="1" spans="1:13">
      <c r="A3" s="295"/>
      <c r="B3" s="236" t="s">
        <v>2</v>
      </c>
      <c r="C3" s="236"/>
      <c r="D3" s="237"/>
      <c r="E3" s="238"/>
      <c r="F3" s="239"/>
      <c r="G3" s="239"/>
      <c r="H3" s="239"/>
      <c r="I3" s="375" t="s">
        <v>5</v>
      </c>
      <c r="J3" s="238"/>
      <c r="K3" s="239"/>
      <c r="L3" s="239"/>
      <c r="M3" s="262"/>
    </row>
    <row r="4" s="225" customFormat="1" ht="24.95" customHeight="1" spans="1:13">
      <c r="A4" s="280"/>
      <c r="B4" s="240" t="s">
        <v>4</v>
      </c>
      <c r="C4" s="240"/>
      <c r="D4" s="240"/>
      <c r="E4" s="240"/>
      <c r="F4" s="241"/>
      <c r="G4" s="290" t="s">
        <v>22</v>
      </c>
      <c r="H4" s="290"/>
      <c r="I4" s="290"/>
      <c r="J4" s="290"/>
      <c r="K4" s="290"/>
      <c r="L4" s="263"/>
      <c r="M4" s="264" t="s">
        <v>23</v>
      </c>
    </row>
    <row r="5" ht="30" customHeight="1" spans="1:13">
      <c r="A5" s="295"/>
      <c r="B5" s="340"/>
      <c r="C5" s="340"/>
      <c r="D5" s="340"/>
      <c r="E5" s="340"/>
      <c r="F5" s="341"/>
      <c r="G5" s="342"/>
      <c r="H5" s="343"/>
      <c r="I5" s="343"/>
      <c r="J5" s="343"/>
      <c r="K5" s="376"/>
      <c r="L5" s="377"/>
      <c r="M5" s="266"/>
    </row>
    <row r="6" s="226" customFormat="1" ht="24" customHeight="1" spans="1:13">
      <c r="A6" s="344"/>
      <c r="B6" s="240" t="s">
        <v>24</v>
      </c>
      <c r="C6" s="240"/>
      <c r="D6" s="289"/>
      <c r="E6" s="253" t="str">
        <f>IF(L6="","",IF((L6-INT(L6))=0,TEXT(L6,"[DBNUM2]")&amp;"元整",IF(INT(L6*10)-L6*10=0,TEXT(INT(L6),"[DBNUM2]")&amp;"元"&amp;TEXT(INT(L6*10)-INT(L6)*10,"[DBNUM2]")&amp;"角整",TEXT(INT(L6),"[DBNUM2]")&amp;"元"&amp;IF(INT(L6*10)-INT(L6)*10=0,"零",TEXT(INT(L6*10)-INT(L6)*10,"[DBNUM2]")&amp;"角")&amp;TEXT(RIGHT(L6,1),"[DBNUM2]")&amp;"分")))</f>
        <v/>
      </c>
      <c r="F6" s="254"/>
      <c r="G6" s="254"/>
      <c r="H6" s="254"/>
      <c r="I6" s="254"/>
      <c r="J6" s="254"/>
      <c r="K6" s="378" t="s">
        <v>7</v>
      </c>
      <c r="L6" s="379"/>
      <c r="M6" s="380"/>
    </row>
    <row r="7" s="226" customFormat="1" ht="26.1" customHeight="1" spans="1:13">
      <c r="A7" s="344"/>
      <c r="B7" s="318" t="s">
        <v>13</v>
      </c>
      <c r="C7" s="260"/>
      <c r="D7" s="260"/>
      <c r="E7" s="345" t="s">
        <v>25</v>
      </c>
      <c r="F7" s="346"/>
      <c r="G7" s="347" t="s">
        <v>14</v>
      </c>
      <c r="H7" s="348"/>
      <c r="I7" s="381" t="s">
        <v>15</v>
      </c>
      <c r="J7" s="382"/>
      <c r="K7" s="383"/>
      <c r="L7" s="384" t="s">
        <v>16</v>
      </c>
      <c r="M7" s="385"/>
    </row>
    <row r="8" s="226" customFormat="1" ht="45" customHeight="1" spans="1:13">
      <c r="A8" s="344"/>
      <c r="B8" s="349"/>
      <c r="C8" s="350"/>
      <c r="D8" s="350"/>
      <c r="E8" s="351"/>
      <c r="F8" s="352"/>
      <c r="G8" s="353"/>
      <c r="H8" s="354"/>
      <c r="I8" s="386"/>
      <c r="J8" s="386"/>
      <c r="K8" s="383"/>
      <c r="L8" s="387"/>
      <c r="M8" s="388"/>
    </row>
    <row r="9" s="226" customFormat="1" ht="26.1" customHeight="1" spans="1:13">
      <c r="A9" s="344"/>
      <c r="B9" s="308" t="s">
        <v>26</v>
      </c>
      <c r="C9" s="309"/>
      <c r="D9" s="309"/>
      <c r="E9" s="309"/>
      <c r="F9" s="355"/>
      <c r="G9" s="347" t="s">
        <v>18</v>
      </c>
      <c r="H9" s="348"/>
      <c r="I9" s="389" t="s">
        <v>19</v>
      </c>
      <c r="J9" s="390"/>
      <c r="K9" s="391"/>
      <c r="L9" s="392" t="s">
        <v>20</v>
      </c>
      <c r="M9" s="307"/>
    </row>
    <row r="10" s="226" customFormat="1" ht="45" customHeight="1" spans="1:13">
      <c r="A10" s="344"/>
      <c r="B10" s="349"/>
      <c r="C10" s="350"/>
      <c r="D10" s="350"/>
      <c r="E10" s="350"/>
      <c r="F10" s="350"/>
      <c r="G10" s="356"/>
      <c r="H10" s="357"/>
      <c r="I10" s="393"/>
      <c r="J10" s="309"/>
      <c r="K10" s="355"/>
      <c r="L10" s="394"/>
      <c r="M10" s="395"/>
    </row>
    <row r="11" s="226" customFormat="1" ht="33.95" customHeight="1" spans="1:13">
      <c r="A11" s="344"/>
      <c r="B11" s="358" t="s">
        <v>8</v>
      </c>
      <c r="C11" s="359"/>
      <c r="D11" s="360" t="s">
        <v>27</v>
      </c>
      <c r="E11" s="361" t="s">
        <v>28</v>
      </c>
      <c r="F11" s="362"/>
      <c r="G11" s="363"/>
      <c r="H11" s="364" t="s">
        <v>29</v>
      </c>
      <c r="I11" s="396" t="s">
        <v>30</v>
      </c>
      <c r="J11" s="397" t="s">
        <v>31</v>
      </c>
      <c r="K11" s="398"/>
      <c r="L11" s="399"/>
      <c r="M11" s="387"/>
    </row>
    <row r="12" ht="30" customHeight="1" spans="1:13">
      <c r="A12" s="295"/>
      <c r="B12" s="365" t="s">
        <v>32</v>
      </c>
      <c r="C12" s="366"/>
      <c r="D12" s="367"/>
      <c r="E12" s="368"/>
      <c r="F12" s="369"/>
      <c r="G12" s="366" t="s">
        <v>33</v>
      </c>
      <c r="H12" s="370"/>
      <c r="I12" s="400"/>
      <c r="J12" s="366" t="s">
        <v>34</v>
      </c>
      <c r="K12" s="401"/>
      <c r="L12" s="402"/>
      <c r="M12" s="403"/>
    </row>
    <row r="13" spans="1:13">
      <c r="A13" s="295"/>
      <c r="B13" s="371" t="s">
        <v>35</v>
      </c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</row>
    <row r="14" spans="1:13">
      <c r="A14" s="295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</row>
  </sheetData>
  <sheetProtection password="C593" sheet="1" objects="1" scenarios="1"/>
  <mergeCells count="41">
    <mergeCell ref="B1:M1"/>
    <mergeCell ref="J2:K2"/>
    <mergeCell ref="L2:M2"/>
    <mergeCell ref="B3:D3"/>
    <mergeCell ref="E3:H3"/>
    <mergeCell ref="J3:M3"/>
    <mergeCell ref="B4:F4"/>
    <mergeCell ref="G4:L4"/>
    <mergeCell ref="B5:F5"/>
    <mergeCell ref="G5:L5"/>
    <mergeCell ref="B6:D6"/>
    <mergeCell ref="E6:J6"/>
    <mergeCell ref="L6:M6"/>
    <mergeCell ref="B7:D7"/>
    <mergeCell ref="E7:F7"/>
    <mergeCell ref="G7:H7"/>
    <mergeCell ref="I7:K7"/>
    <mergeCell ref="L7:M7"/>
    <mergeCell ref="B8:D8"/>
    <mergeCell ref="E8:F8"/>
    <mergeCell ref="G8:H8"/>
    <mergeCell ref="I8:K8"/>
    <mergeCell ref="L8:M8"/>
    <mergeCell ref="B9:F9"/>
    <mergeCell ref="G9:H9"/>
    <mergeCell ref="I9:K9"/>
    <mergeCell ref="L9:M9"/>
    <mergeCell ref="B10:F10"/>
    <mergeCell ref="G10:H10"/>
    <mergeCell ref="I10:K10"/>
    <mergeCell ref="L10:M10"/>
    <mergeCell ref="B11:C11"/>
    <mergeCell ref="F11:G11"/>
    <mergeCell ref="J11:K11"/>
    <mergeCell ref="L11:M11"/>
    <mergeCell ref="B12:C12"/>
    <mergeCell ref="D12:F12"/>
    <mergeCell ref="H12:I12"/>
    <mergeCell ref="J12:K12"/>
    <mergeCell ref="L12:M12"/>
    <mergeCell ref="B13:M14"/>
  </mergeCells>
  <dataValidations count="8">
    <dataValidation allowBlank="1" showInputMessage="1" showErrorMessage="1" prompt="请简要填写报销内容" sqref="G5:L5"/>
    <dataValidation allowBlank="1" showInputMessage="1" showErrorMessage="1" prompt="请填写部门全称" sqref="E3:H3"/>
    <dataValidation allowBlank="1" showInputMessage="1" showErrorMessage="1" prompt="请填写项目资金全称" sqref="B5:F5"/>
    <dataValidation allowBlank="1" showInputMessage="1" showErrorMessage="1" prompt="请填写报销金额" sqref="L6 M6"/>
    <dataValidation allowBlank="1" showInputMessage="1" showErrorMessage="1" prompt="请填写附件张数" sqref="M5"/>
    <dataValidation type="list" allowBlank="1" showInputMessage="1" showErrorMessage="1" prompt="请选择支付方式" sqref="D11">
      <formula1>"电汇,公务卡,转账支票,冲借款,公务卡及电汇"</formula1>
    </dataValidation>
    <dataValidation allowBlank="1" showInputMessage="1" showErrorMessage="1" prompt="请打印后手写签名" sqref="B8:D8"/>
    <dataValidation allowBlank="1" showInputMessage="1" showErrorMessage="1" prompt="如果支付方式选择公务卡结算，请填写持卡人姓名" sqref="D12:F12"/>
  </dataValidations>
  <printOptions horizontalCentered="1"/>
  <pageMargins left="1.18110236220472" right="0.236220472440945" top="0.78740157480315" bottom="0" header="0.511811023622047" footer="0.23622047244094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K23" sqref="K23"/>
    </sheetView>
  </sheetViews>
  <sheetFormatPr defaultColWidth="9" defaultRowHeight="19.5" customHeight="1" outlineLevelCol="1"/>
  <cols>
    <col min="1" max="1" width="14" style="1" customWidth="1"/>
    <col min="2" max="2" width="12.75" style="1" customWidth="1"/>
    <col min="3" max="16384" width="9" style="1"/>
  </cols>
  <sheetData>
    <row r="1" customHeight="1" spans="1:2">
      <c r="A1" s="2" t="s">
        <v>124</v>
      </c>
      <c r="B1" s="2" t="s">
        <v>60</v>
      </c>
    </row>
    <row r="2" customHeight="1" spans="1:2">
      <c r="A2" s="1">
        <f>IF(专家顾问费!I4&gt;49500,(专家顾问费!I4-7000)*0.8/0.68,IF(专家顾问费!I4&gt;21000,(专家顾问费!I4-2000)*0.8/0.76,IF(专家顾问费!I4&gt;3360,专家顾问费!I4*0.8/0.84,IF(专家顾问费!I4&gt;800,(专家顾问费!I4-800)/0.8,0))))</f>
        <v>0</v>
      </c>
      <c r="B2" s="1">
        <f t="shared" ref="B2:B32" si="0">IF(A2&gt;50000,A2*0.4-7000,IF(A2&gt;20000,A2*0.3-2000,A2*0.2))</f>
        <v>0</v>
      </c>
    </row>
    <row r="3" customHeight="1" spans="1:2">
      <c r="A3" s="1">
        <f>IF(专家顾问费!I5&gt;49500,(专家顾问费!I5-7000)*0.8/0.68,IF(专家顾问费!I5&gt;21000,(专家顾问费!I5-2000)*0.8/0.76,IF(专家顾问费!I5&gt;3360,专家顾问费!I5*0.8/0.84,IF(专家顾问费!I5&gt;800,(专家顾问费!I5-800)/0.8,0))))</f>
        <v>0</v>
      </c>
      <c r="B3" s="1">
        <f t="shared" si="0"/>
        <v>0</v>
      </c>
    </row>
    <row r="4" customHeight="1" spans="1:2">
      <c r="A4" s="1">
        <f>IF(专家顾问费!I6&gt;49500,(专家顾问费!I6-7000)*0.8/0.68,IF(专家顾问费!I6&gt;21000,(专家顾问费!I6-2000)*0.8/0.76,IF(专家顾问费!I6&gt;3360,专家顾问费!I6*0.8/0.84,IF(专家顾问费!I6&gt;800,(专家顾问费!I6-800)/0.8,0))))</f>
        <v>0</v>
      </c>
      <c r="B4" s="1">
        <f t="shared" si="0"/>
        <v>0</v>
      </c>
    </row>
    <row r="5" customHeight="1" spans="1:2">
      <c r="A5" s="1">
        <f>IF(专家顾问费!I7&gt;49500,(专家顾问费!I7-7000)*0.8/0.68,IF(专家顾问费!I7&gt;21000,(专家顾问费!I7-2000)*0.8/0.76,IF(专家顾问费!I7&gt;3360,专家顾问费!I7*0.8/0.84,IF(专家顾问费!I7&gt;800,(专家顾问费!I7-800)/0.8,0))))</f>
        <v>0</v>
      </c>
      <c r="B5" s="1">
        <f t="shared" si="0"/>
        <v>0</v>
      </c>
    </row>
    <row r="6" customHeight="1" spans="1:2">
      <c r="A6" s="1">
        <f>IF(专家顾问费!I8&gt;49500,(专家顾问费!I8-7000)*0.8/0.68,IF(专家顾问费!I8&gt;21000,(专家顾问费!I8-2000)*0.8/0.76,IF(专家顾问费!I8&gt;3360,专家顾问费!I8*0.8/0.84,IF(专家顾问费!I8&gt;800,(专家顾问费!I8-800)/0.8,0))))</f>
        <v>0</v>
      </c>
      <c r="B6" s="1">
        <f t="shared" si="0"/>
        <v>0</v>
      </c>
    </row>
    <row r="7" customHeight="1" spans="1:2">
      <c r="A7" s="1">
        <f>IF(专家顾问费!I9&gt;49500,(专家顾问费!I9-7000)*0.8/0.68,IF(专家顾问费!I9&gt;21000,(专家顾问费!I9-2000)*0.8/0.76,IF(专家顾问费!I9&gt;3360,专家顾问费!I9*0.8/0.84,IF(专家顾问费!I9&gt;800,(专家顾问费!I9-800)/0.8,0))))</f>
        <v>0</v>
      </c>
      <c r="B7" s="1">
        <f t="shared" si="0"/>
        <v>0</v>
      </c>
    </row>
    <row r="8" customHeight="1" spans="1:2">
      <c r="A8" s="1">
        <f>IF(专家顾问费!I10&gt;49500,(专家顾问费!I10-7000)*0.8/0.68,IF(专家顾问费!I10&gt;21000,(专家顾问费!I10-2000)*0.8/0.76,IF(专家顾问费!I10&gt;3360,专家顾问费!I10*0.8/0.84,IF(专家顾问费!I10&gt;800,(专家顾问费!I10-800)/0.8,0))))</f>
        <v>0</v>
      </c>
      <c r="B8" s="1">
        <f t="shared" si="0"/>
        <v>0</v>
      </c>
    </row>
    <row r="9" customHeight="1" spans="1:2">
      <c r="A9" s="1">
        <f>IF(专家顾问费!I11&gt;49500,(专家顾问费!I11-7000)*0.8/0.68,IF(专家顾问费!I11&gt;21000,(专家顾问费!I11-2000)*0.8/0.76,IF(专家顾问费!I11&gt;3360,专家顾问费!I11*0.8/0.84,IF(专家顾问费!I11&gt;800,(专家顾问费!I11-800)/0.8,0))))</f>
        <v>0</v>
      </c>
      <c r="B9" s="1">
        <f t="shared" si="0"/>
        <v>0</v>
      </c>
    </row>
    <row r="10" customHeight="1" spans="1:2">
      <c r="A10" s="1">
        <f>IF(专家顾问费!I12&gt;49500,(专家顾问费!I12-7000)*0.8/0.68,IF(专家顾问费!I12&gt;21000,(专家顾问费!I12-2000)*0.8/0.76,IF(专家顾问费!I12&gt;3360,专家顾问费!I12*0.8/0.84,IF(专家顾问费!I12&gt;800,(专家顾问费!I12-800)/0.8,0))))</f>
        <v>0</v>
      </c>
      <c r="B10" s="1">
        <f t="shared" si="0"/>
        <v>0</v>
      </c>
    </row>
    <row r="11" customHeight="1" spans="1:2">
      <c r="A11" s="1">
        <f>IF(专家顾问费!I13&gt;49500,(专家顾问费!I13-7000)*0.8/0.68,IF(专家顾问费!I13&gt;21000,(专家顾问费!I13-2000)*0.8/0.76,IF(专家顾问费!I13&gt;3360,专家顾问费!I13*0.8/0.84,IF(专家顾问费!I13&gt;800,(专家顾问费!I13-800)/0.8,0))))</f>
        <v>0</v>
      </c>
      <c r="B11" s="1">
        <f t="shared" si="0"/>
        <v>0</v>
      </c>
    </row>
    <row r="12" customHeight="1" spans="1:2">
      <c r="A12" s="1">
        <f>IF(专家顾问费!I14&gt;49500,(专家顾问费!I14-7000)*0.8/0.68,IF(专家顾问费!I14&gt;21000,(专家顾问费!I14-2000)*0.8/0.76,IF(专家顾问费!I14&gt;3360,专家顾问费!I14*0.8/0.84,IF(专家顾问费!I14&gt;800,(专家顾问费!I14-800)/0.8,0))))</f>
        <v>0</v>
      </c>
      <c r="B12" s="1">
        <f t="shared" si="0"/>
        <v>0</v>
      </c>
    </row>
    <row r="13" customHeight="1" spans="1:2">
      <c r="A13" s="1">
        <f>IF(专家顾问费!I15&gt;49500,(专家顾问费!I15-7000)*0.8/0.68,IF(专家顾问费!I15&gt;21000,(专家顾问费!I15-2000)*0.8/0.76,IF(专家顾问费!I15&gt;3360,专家顾问费!I15*0.8/0.84,IF(专家顾问费!I15&gt;800,(专家顾问费!I15-800)/0.8,0))))</f>
        <v>0</v>
      </c>
      <c r="B13" s="1">
        <f t="shared" si="0"/>
        <v>0</v>
      </c>
    </row>
    <row r="14" customHeight="1" spans="1:2">
      <c r="A14" s="1">
        <f>IF(专家顾问费!I16&gt;49500,(专家顾问费!I16-7000)*0.8/0.68,IF(专家顾问费!I16&gt;21000,(专家顾问费!I16-2000)*0.8/0.76,IF(专家顾问费!I16&gt;3360,专家顾问费!I16*0.8/0.84,IF(专家顾问费!I16&gt;800,(专家顾问费!I16-800)/0.8,0))))</f>
        <v>0</v>
      </c>
      <c r="B14" s="1">
        <f t="shared" si="0"/>
        <v>0</v>
      </c>
    </row>
    <row r="15" customHeight="1" spans="1:2">
      <c r="A15" s="1">
        <f>IF(专家顾问费!I17&gt;49500,(专家顾问费!I17-7000)*0.8/0.68,IF(专家顾问费!I17&gt;21000,(专家顾问费!I17-2000)*0.8/0.76,IF(专家顾问费!I17&gt;3360,专家顾问费!I17*0.8/0.84,IF(专家顾问费!I17&gt;800,(专家顾问费!I17-800)/0.8,0))))</f>
        <v>0</v>
      </c>
      <c r="B15" s="1">
        <f t="shared" si="0"/>
        <v>0</v>
      </c>
    </row>
    <row r="16" customHeight="1" spans="1:2">
      <c r="A16" s="1">
        <f>IF(专家顾问费!I18&gt;49500,(专家顾问费!I18-7000)*0.8/0.68,IF(专家顾问费!I18&gt;21000,(专家顾问费!I18-2000)*0.8/0.76,IF(专家顾问费!I18&gt;3360,专家顾问费!I18*0.8/0.84,IF(专家顾问费!I18&gt;800,(专家顾问费!I18-800)/0.8,0))))</f>
        <v>0</v>
      </c>
      <c r="B16" s="1">
        <f t="shared" si="0"/>
        <v>0</v>
      </c>
    </row>
    <row r="17" customHeight="1" spans="1:2">
      <c r="A17" s="1">
        <f>IF(专家顾问费!I19&gt;49500,(专家顾问费!I19-7000)*0.8/0.68,IF(专家顾问费!I19&gt;21000,(专家顾问费!I19-2000)*0.8/0.76,IF(专家顾问费!I19&gt;3360,专家顾问费!I19*0.8/0.84,IF(专家顾问费!I19&gt;800,(专家顾问费!I19-800)/0.8,0))))</f>
        <v>0</v>
      </c>
      <c r="B17" s="1">
        <f t="shared" si="0"/>
        <v>0</v>
      </c>
    </row>
    <row r="18" customHeight="1" spans="1:2">
      <c r="A18" s="1">
        <f>IF(专家顾问费!I20&gt;49500,(专家顾问费!I20-7000)*0.8/0.68,IF(专家顾问费!I20&gt;21000,(专家顾问费!I20-2000)*0.8/0.76,IF(专家顾问费!I20&gt;3360,专家顾问费!I20*0.8/0.84,IF(专家顾问费!I20&gt;800,(专家顾问费!I20-800)/0.8,0))))</f>
        <v>0</v>
      </c>
      <c r="B18" s="1">
        <f t="shared" si="0"/>
        <v>0</v>
      </c>
    </row>
    <row r="19" customHeight="1" spans="1:2">
      <c r="A19" s="1">
        <f>IF(专家顾问费!I21&gt;49500,(专家顾问费!I21-7000)*0.8/0.68,IF(专家顾问费!I21&gt;21000,(专家顾问费!I21-2000)*0.8/0.76,IF(专家顾问费!I21&gt;3360,专家顾问费!I21*0.8/0.84,IF(专家顾问费!I21&gt;800,(专家顾问费!I21-800)/0.8,0))))</f>
        <v>0</v>
      </c>
      <c r="B19" s="1">
        <f t="shared" si="0"/>
        <v>0</v>
      </c>
    </row>
    <row r="20" customHeight="1" spans="1:2">
      <c r="A20" s="1">
        <f>IF(专家顾问费!I22&gt;49500,(专家顾问费!I22-7000)*0.8/0.68,IF(专家顾问费!I22&gt;21000,(专家顾问费!I22-2000)*0.8/0.76,IF(专家顾问费!I22&gt;3360,专家顾问费!I22*0.8/0.84,IF(专家顾问费!I22&gt;800,(专家顾问费!I22-800)/0.8,0))))</f>
        <v>0</v>
      </c>
      <c r="B20" s="1">
        <f t="shared" si="0"/>
        <v>0</v>
      </c>
    </row>
    <row r="21" customHeight="1" spans="1:2">
      <c r="A21" s="1">
        <f>IF(专家顾问费!I23&gt;49500,(专家顾问费!I23-7000)*0.8/0.68,IF(专家顾问费!I23&gt;21000,(专家顾问费!I23-2000)*0.8/0.76,IF(专家顾问费!I23&gt;3360,专家顾问费!I23*0.8/0.84,IF(专家顾问费!I23&gt;800,(专家顾问费!I23-800)/0.8,0))))</f>
        <v>0</v>
      </c>
      <c r="B21" s="1">
        <f t="shared" si="0"/>
        <v>0</v>
      </c>
    </row>
    <row r="22" customHeight="1" spans="1:2">
      <c r="A22" s="1">
        <f>IF(专家顾问费!I24&gt;49500,(专家顾问费!I24-7000)*0.8/0.68,IF(专家顾问费!I24&gt;21000,(专家顾问费!I24-2000)*0.8/0.76,IF(专家顾问费!I24&gt;3360,专家顾问费!I24*0.8/0.84,IF(专家顾问费!I24&gt;800,(专家顾问费!I24-800)/0.8,0))))</f>
        <v>0</v>
      </c>
      <c r="B22" s="1">
        <f t="shared" si="0"/>
        <v>0</v>
      </c>
    </row>
    <row r="23" customHeight="1" spans="1:2">
      <c r="A23" s="1">
        <f>IF(专家顾问费!I25&gt;49500,(专家顾问费!I25-7000)*0.8/0.68,IF(专家顾问费!I25&gt;21000,(专家顾问费!I25-2000)*0.8/0.76,IF(专家顾问费!I25&gt;3360,专家顾问费!I25*0.8/0.84,IF(专家顾问费!I25&gt;800,(专家顾问费!I25-800)/0.8,0))))</f>
        <v>0</v>
      </c>
      <c r="B23" s="1">
        <f t="shared" si="0"/>
        <v>0</v>
      </c>
    </row>
    <row r="24" customHeight="1" spans="1:2">
      <c r="A24" s="1">
        <f>IF(专家顾问费!I26&gt;49500,(专家顾问费!I26-7000)*0.8/0.68,IF(专家顾问费!I26&gt;21000,(专家顾问费!I26-2000)*0.8/0.76,IF(专家顾问费!I26&gt;3360,专家顾问费!I26*0.8/0.84,IF(专家顾问费!I26&gt;800,(专家顾问费!I26-800)/0.8,0))))</f>
        <v>0</v>
      </c>
      <c r="B24" s="1">
        <f t="shared" si="0"/>
        <v>0</v>
      </c>
    </row>
    <row r="25" customHeight="1" spans="1:2">
      <c r="A25" s="1">
        <f>IF(专家顾问费!I27&gt;49500,(专家顾问费!I27-7000)*0.8/0.68,IF(专家顾问费!I27&gt;21000,(专家顾问费!I27-2000)*0.8/0.76,IF(专家顾问费!I27&gt;3360,专家顾问费!I27*0.8/0.84,IF(专家顾问费!I27&gt;800,(专家顾问费!I27-800)/0.8,0))))</f>
        <v>0</v>
      </c>
      <c r="B25" s="1">
        <f t="shared" si="0"/>
        <v>0</v>
      </c>
    </row>
    <row r="26" customHeight="1" spans="1:2">
      <c r="A26" s="1">
        <f>IF(专家顾问费!I28&gt;49500,(专家顾问费!I28-7000)*0.8/0.68,IF(专家顾问费!I28&gt;21000,(专家顾问费!I28-2000)*0.8/0.76,IF(专家顾问费!I28&gt;3360,专家顾问费!I28*0.8/0.84,IF(专家顾问费!I28&gt;800,(专家顾问费!I28-800)/0.8,0))))</f>
        <v>0</v>
      </c>
      <c r="B26" s="1">
        <f t="shared" si="0"/>
        <v>0</v>
      </c>
    </row>
    <row r="27" customHeight="1" spans="1:2">
      <c r="A27" s="1">
        <f>IF(专家顾问费!I29&gt;49500,(专家顾问费!I29-7000)*0.8/0.68,IF(专家顾问费!I29&gt;21000,(专家顾问费!I29-2000)*0.8/0.76,IF(专家顾问费!I29&gt;3360,专家顾问费!I29*0.8/0.84,IF(专家顾问费!I29&gt;800,(专家顾问费!I29-800)/0.8,0))))</f>
        <v>0</v>
      </c>
      <c r="B27" s="1">
        <f t="shared" si="0"/>
        <v>0</v>
      </c>
    </row>
    <row r="28" customHeight="1" spans="1:2">
      <c r="A28" s="1">
        <f>IF(专家顾问费!I30&gt;49500,(专家顾问费!I30-7000)*0.8/0.68,IF(专家顾问费!I30&gt;21000,(专家顾问费!I30-2000)*0.8/0.76,IF(专家顾问费!I30&gt;3360,专家顾问费!I30*0.8/0.84,IF(专家顾问费!I30&gt;800,(专家顾问费!I30-800)/0.8,0))))</f>
        <v>0</v>
      </c>
      <c r="B28" s="1">
        <f t="shared" si="0"/>
        <v>0</v>
      </c>
    </row>
    <row r="29" customHeight="1" spans="1:2">
      <c r="A29" s="1">
        <f>IF(专家顾问费!I31&gt;49500,(专家顾问费!I31-7000)*0.8/0.68,IF(专家顾问费!I31&gt;21000,(专家顾问费!I31-2000)*0.8/0.76,IF(专家顾问费!I31&gt;3360,专家顾问费!I31*0.8/0.84,IF(专家顾问费!I31&gt;800,(专家顾问费!I31-800)/0.8,0))))</f>
        <v>0</v>
      </c>
      <c r="B29" s="1">
        <f t="shared" si="0"/>
        <v>0</v>
      </c>
    </row>
    <row r="30" customHeight="1" spans="1:2">
      <c r="A30" s="1">
        <f>IF(专家顾问费!I32&gt;49500,(专家顾问费!I32-7000)*0.8/0.68,IF(专家顾问费!I32&gt;21000,(专家顾问费!I32-2000)*0.8/0.76,IF(专家顾问费!I32&gt;3360,专家顾问费!I32*0.8/0.84,IF(专家顾问费!I32&gt;800,(专家顾问费!I32-800)/0.8,0))))</f>
        <v>0</v>
      </c>
      <c r="B30" s="1">
        <f t="shared" si="0"/>
        <v>0</v>
      </c>
    </row>
    <row r="31" customHeight="1" spans="1:2">
      <c r="A31" s="1">
        <f>IF(专家顾问费!I33&gt;49500,(专家顾问费!I33-7000)*0.8/0.68,IF(专家顾问费!I33&gt;21000,(专家顾问费!I33-2000)*0.8/0.76,IF(专家顾问费!I33&gt;3360,专家顾问费!I33*0.8/0.84,IF(专家顾问费!I33&gt;800,(专家顾问费!I33-800)/0.8,0))))</f>
        <v>0</v>
      </c>
      <c r="B31" s="1">
        <f t="shared" si="0"/>
        <v>0</v>
      </c>
    </row>
    <row r="32" customHeight="1" spans="1:2">
      <c r="A32" s="1">
        <f>IF(专家顾问费!I34&gt;49500,(专家顾问费!I34-7000)*0.8/0.68,IF(专家顾问费!I34&gt;21000,(专家顾问费!I34-2000)*0.8/0.76,IF(专家顾问费!I34&gt;3360,专家顾问费!I34*0.8/0.84,IF(专家顾问费!I34&gt;800,(专家顾问费!I34-800)/0.8,0))))</f>
        <v>0</v>
      </c>
      <c r="B32" s="1">
        <f t="shared" si="0"/>
        <v>0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"/>
  <sheetViews>
    <sheetView tabSelected="1" workbookViewId="0">
      <selection activeCell="AF11" sqref="AF11"/>
    </sheetView>
  </sheetViews>
  <sheetFormatPr defaultColWidth="9" defaultRowHeight="15.6"/>
  <cols>
    <col min="1" max="1" width="1.125" style="231" customWidth="1"/>
    <col min="2" max="5" width="2.875" style="227" customWidth="1"/>
    <col min="6" max="7" width="7.625" style="227" customWidth="1"/>
    <col min="8" max="9" width="2.625" style="227" customWidth="1"/>
    <col min="10" max="11" width="2.125" style="227" customWidth="1"/>
    <col min="12" max="12" width="4" style="227" customWidth="1"/>
    <col min="13" max="13" width="9.625" style="227" customWidth="1"/>
    <col min="14" max="14" width="3.125" style="227" customWidth="1"/>
    <col min="15" max="15" width="5.375" style="227" customWidth="1"/>
    <col min="16" max="16" width="3.125" style="227" customWidth="1"/>
    <col min="17" max="17" width="4.625" style="227" customWidth="1"/>
    <col min="18" max="18" width="3.5" style="227" customWidth="1"/>
    <col min="19" max="19" width="5.75" style="227" customWidth="1"/>
    <col min="20" max="20" width="6.375" style="227" customWidth="1"/>
    <col min="21" max="21" width="7" style="227" customWidth="1"/>
    <col min="22" max="22" width="4.125" style="227" customWidth="1"/>
    <col min="23" max="23" width="7.25" style="227" customWidth="1"/>
    <col min="24" max="25" width="3.375" style="227" customWidth="1"/>
    <col min="26" max="27" width="5.625" style="227" customWidth="1"/>
    <col min="28" max="16384" width="9" style="227"/>
  </cols>
  <sheetData>
    <row r="1" s="225" customFormat="1" ht="68.1" customHeight="1" spans="1:27">
      <c r="A1" s="280"/>
      <c r="B1" s="281" t="s">
        <v>36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</row>
    <row r="2" s="225" customFormat="1" ht="24" customHeight="1" spans="1:27">
      <c r="A2" s="280"/>
      <c r="B2" s="283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323" t="s">
        <v>1</v>
      </c>
      <c r="V2" s="324"/>
      <c r="W2" s="324"/>
      <c r="X2" s="324"/>
      <c r="Y2" s="324"/>
      <c r="Z2" s="324"/>
      <c r="AA2" s="324"/>
    </row>
    <row r="3" s="225" customFormat="1" ht="27.95" customHeight="1" spans="1:27">
      <c r="A3" s="280"/>
      <c r="B3" s="285" t="s">
        <v>2</v>
      </c>
      <c r="C3" s="286"/>
      <c r="D3" s="286"/>
      <c r="E3" s="286"/>
      <c r="F3" s="287"/>
      <c r="G3" s="288"/>
      <c r="H3" s="288"/>
      <c r="I3" s="288"/>
      <c r="J3" s="288"/>
      <c r="K3" s="288"/>
      <c r="L3" s="313"/>
      <c r="M3" s="314" t="s">
        <v>4</v>
      </c>
      <c r="N3" s="239"/>
      <c r="O3" s="239"/>
      <c r="P3" s="239"/>
      <c r="Q3" s="239"/>
      <c r="R3" s="239"/>
      <c r="S3" s="239"/>
      <c r="T3" s="239"/>
      <c r="U3" s="239"/>
      <c r="V3" s="325" t="s">
        <v>5</v>
      </c>
      <c r="W3" s="326"/>
      <c r="X3" s="288"/>
      <c r="Y3" s="288"/>
      <c r="Z3" s="288"/>
      <c r="AA3" s="334"/>
    </row>
    <row r="4" s="225" customFormat="1" ht="27.95" customHeight="1" spans="1:27">
      <c r="A4" s="280"/>
      <c r="B4" s="289" t="s">
        <v>37</v>
      </c>
      <c r="C4" s="290"/>
      <c r="D4" s="290"/>
      <c r="E4" s="263"/>
      <c r="F4" s="291"/>
      <c r="G4" s="292"/>
      <c r="H4" s="292"/>
      <c r="I4" s="292"/>
      <c r="J4" s="292"/>
      <c r="K4" s="292"/>
      <c r="L4" s="292"/>
      <c r="M4" s="292"/>
      <c r="N4" s="292"/>
      <c r="O4" s="292"/>
      <c r="P4" s="315"/>
      <c r="Q4" s="327" t="s">
        <v>38</v>
      </c>
      <c r="R4" s="241"/>
      <c r="S4" s="291"/>
      <c r="T4" s="243"/>
      <c r="U4" s="243"/>
      <c r="V4" s="243"/>
      <c r="W4" s="243"/>
      <c r="X4" s="243"/>
      <c r="Y4" s="243"/>
      <c r="Z4" s="243"/>
      <c r="AA4" s="243"/>
    </row>
    <row r="5" s="225" customFormat="1" ht="18" customHeight="1" spans="1:27">
      <c r="A5" s="280"/>
      <c r="B5" s="293" t="s">
        <v>39</v>
      </c>
      <c r="C5" s="294"/>
      <c r="D5" s="242" t="s">
        <v>40</v>
      </c>
      <c r="E5" s="242"/>
      <c r="F5" s="242" t="s">
        <v>41</v>
      </c>
      <c r="G5" s="242"/>
      <c r="H5" s="242" t="s">
        <v>39</v>
      </c>
      <c r="I5" s="242"/>
      <c r="J5" s="242" t="s">
        <v>40</v>
      </c>
      <c r="K5" s="242"/>
      <c r="L5" s="242" t="s">
        <v>42</v>
      </c>
      <c r="M5" s="242"/>
      <c r="N5" s="316" t="s">
        <v>43</v>
      </c>
      <c r="O5" s="316"/>
      <c r="P5" s="316"/>
      <c r="Q5" s="316" t="s">
        <v>44</v>
      </c>
      <c r="R5" s="316"/>
      <c r="S5" s="316" t="s">
        <v>45</v>
      </c>
      <c r="T5" s="316"/>
      <c r="U5" s="242" t="s">
        <v>46</v>
      </c>
      <c r="V5" s="242"/>
      <c r="W5" s="242"/>
      <c r="X5" s="242" t="s">
        <v>47</v>
      </c>
      <c r="Y5" s="242"/>
      <c r="Z5" s="335" t="s">
        <v>48</v>
      </c>
      <c r="AA5" s="293"/>
    </row>
    <row r="6" ht="18" customHeight="1" spans="1:27">
      <c r="A6" s="295"/>
      <c r="B6" s="296"/>
      <c r="C6" s="297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316"/>
      <c r="O6" s="316"/>
      <c r="P6" s="316"/>
      <c r="Q6" s="316"/>
      <c r="R6" s="316"/>
      <c r="S6" s="316"/>
      <c r="T6" s="316"/>
      <c r="U6" s="242" t="s">
        <v>49</v>
      </c>
      <c r="V6" s="242" t="s">
        <v>50</v>
      </c>
      <c r="W6" s="242"/>
      <c r="X6" s="242"/>
      <c r="Y6" s="242"/>
      <c r="Z6" s="336"/>
      <c r="AA6" s="296"/>
    </row>
    <row r="7" ht="23.1" customHeight="1" spans="1:27">
      <c r="A7" s="295"/>
      <c r="B7" s="298"/>
      <c r="C7" s="299"/>
      <c r="D7" s="300"/>
      <c r="E7" s="300"/>
      <c r="F7" s="301"/>
      <c r="G7" s="301"/>
      <c r="H7" s="300"/>
      <c r="I7" s="300"/>
      <c r="J7" s="300"/>
      <c r="K7" s="300"/>
      <c r="L7" s="301"/>
      <c r="M7" s="301"/>
      <c r="N7" s="317"/>
      <c r="O7" s="317"/>
      <c r="P7" s="317"/>
      <c r="Q7" s="317"/>
      <c r="R7" s="317"/>
      <c r="S7" s="317"/>
      <c r="T7" s="317"/>
      <c r="U7" s="300"/>
      <c r="V7" s="317"/>
      <c r="W7" s="317"/>
      <c r="X7" s="317"/>
      <c r="Y7" s="317"/>
      <c r="Z7" s="337">
        <f t="shared" ref="Z7:Z12" si="0">SUM(N7:T7)+SUM(V7:Y7)</f>
        <v>0</v>
      </c>
      <c r="AA7" s="338"/>
    </row>
    <row r="8" ht="23.1" customHeight="1" spans="1:27">
      <c r="A8" s="295"/>
      <c r="B8" s="302"/>
      <c r="C8" s="303"/>
      <c r="D8" s="300"/>
      <c r="E8" s="300"/>
      <c r="F8" s="301"/>
      <c r="G8" s="301"/>
      <c r="H8" s="300"/>
      <c r="I8" s="300"/>
      <c r="J8" s="300"/>
      <c r="K8" s="300"/>
      <c r="L8" s="301"/>
      <c r="M8" s="301"/>
      <c r="N8" s="317"/>
      <c r="O8" s="317"/>
      <c r="P8" s="317"/>
      <c r="Q8" s="317"/>
      <c r="R8" s="317"/>
      <c r="S8" s="317"/>
      <c r="T8" s="317"/>
      <c r="U8" s="300"/>
      <c r="V8" s="317"/>
      <c r="W8" s="317"/>
      <c r="X8" s="317"/>
      <c r="Y8" s="317"/>
      <c r="Z8" s="337">
        <f t="shared" si="0"/>
        <v>0</v>
      </c>
      <c r="AA8" s="338"/>
    </row>
    <row r="9" ht="23.1" customHeight="1" spans="1:27">
      <c r="A9" s="295"/>
      <c r="B9" s="304"/>
      <c r="C9" s="305"/>
      <c r="D9" s="300"/>
      <c r="E9" s="300"/>
      <c r="F9" s="301"/>
      <c r="G9" s="301"/>
      <c r="H9" s="300"/>
      <c r="I9" s="300"/>
      <c r="J9" s="300"/>
      <c r="K9" s="300"/>
      <c r="L9" s="301"/>
      <c r="M9" s="301"/>
      <c r="N9" s="317"/>
      <c r="O9" s="317"/>
      <c r="P9" s="317"/>
      <c r="Q9" s="317"/>
      <c r="R9" s="317"/>
      <c r="S9" s="317"/>
      <c r="T9" s="317"/>
      <c r="U9" s="300"/>
      <c r="V9" s="317"/>
      <c r="W9" s="317"/>
      <c r="X9" s="317"/>
      <c r="Y9" s="317"/>
      <c r="Z9" s="337">
        <f t="shared" si="0"/>
        <v>0</v>
      </c>
      <c r="AA9" s="338"/>
    </row>
    <row r="10" ht="23.1" customHeight="1" spans="1:27">
      <c r="A10" s="295"/>
      <c r="B10" s="302"/>
      <c r="C10" s="306"/>
      <c r="D10" s="300"/>
      <c r="E10" s="300"/>
      <c r="F10" s="301"/>
      <c r="G10" s="301"/>
      <c r="H10" s="300"/>
      <c r="I10" s="300"/>
      <c r="J10" s="300"/>
      <c r="K10" s="300"/>
      <c r="L10" s="301"/>
      <c r="M10" s="301"/>
      <c r="N10" s="317"/>
      <c r="O10" s="317"/>
      <c r="P10" s="317"/>
      <c r="Q10" s="317"/>
      <c r="R10" s="317"/>
      <c r="S10" s="317"/>
      <c r="T10" s="317"/>
      <c r="U10" s="300"/>
      <c r="V10" s="317"/>
      <c r="W10" s="317"/>
      <c r="X10" s="317"/>
      <c r="Y10" s="317"/>
      <c r="Z10" s="337">
        <f t="shared" si="0"/>
        <v>0</v>
      </c>
      <c r="AA10" s="338"/>
    </row>
    <row r="11" ht="23.1" customHeight="1" spans="1:27">
      <c r="A11" s="295"/>
      <c r="B11" s="304"/>
      <c r="C11" s="305"/>
      <c r="D11" s="300"/>
      <c r="E11" s="300"/>
      <c r="F11" s="301"/>
      <c r="G11" s="301"/>
      <c r="H11" s="300"/>
      <c r="I11" s="300"/>
      <c r="J11" s="300"/>
      <c r="K11" s="300"/>
      <c r="L11" s="301"/>
      <c r="M11" s="301"/>
      <c r="N11" s="317"/>
      <c r="O11" s="317"/>
      <c r="P11" s="317"/>
      <c r="Q11" s="317"/>
      <c r="R11" s="317"/>
      <c r="S11" s="317"/>
      <c r="T11" s="317"/>
      <c r="U11" s="300"/>
      <c r="V11" s="317"/>
      <c r="W11" s="317"/>
      <c r="X11" s="317"/>
      <c r="Y11" s="317"/>
      <c r="Z11" s="337">
        <f t="shared" si="0"/>
        <v>0</v>
      </c>
      <c r="AA11" s="338"/>
    </row>
    <row r="12" ht="23.1" customHeight="1" spans="1:27">
      <c r="A12" s="295"/>
      <c r="B12" s="298"/>
      <c r="C12" s="299"/>
      <c r="D12" s="300"/>
      <c r="E12" s="300"/>
      <c r="F12" s="301"/>
      <c r="G12" s="301"/>
      <c r="H12" s="300"/>
      <c r="I12" s="300"/>
      <c r="J12" s="300"/>
      <c r="K12" s="300"/>
      <c r="L12" s="301"/>
      <c r="M12" s="301"/>
      <c r="N12" s="317"/>
      <c r="O12" s="317"/>
      <c r="P12" s="317"/>
      <c r="Q12" s="317"/>
      <c r="R12" s="317"/>
      <c r="S12" s="317"/>
      <c r="T12" s="317"/>
      <c r="U12" s="300"/>
      <c r="V12" s="317"/>
      <c r="W12" s="317"/>
      <c r="X12" s="317"/>
      <c r="Y12" s="317"/>
      <c r="Z12" s="337">
        <f t="shared" si="0"/>
        <v>0</v>
      </c>
      <c r="AA12" s="338"/>
    </row>
    <row r="13" s="225" customFormat="1" ht="23.1" customHeight="1" spans="1:27">
      <c r="A13" s="280"/>
      <c r="B13" s="307" t="s">
        <v>51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18"/>
      <c r="N13" s="319">
        <f>SUM(N7:P12)</f>
        <v>0</v>
      </c>
      <c r="O13" s="320"/>
      <c r="P13" s="321"/>
      <c r="Q13" s="328">
        <f>SUM(Q7:R12)</f>
        <v>0</v>
      </c>
      <c r="R13" s="329"/>
      <c r="S13" s="319">
        <f>SUM(S7:T12)</f>
        <v>0</v>
      </c>
      <c r="T13" s="321"/>
      <c r="U13" s="330"/>
      <c r="V13" s="319">
        <f>SUM(V7:W12)</f>
        <v>0</v>
      </c>
      <c r="W13" s="321"/>
      <c r="X13" s="328">
        <f>SUM(X7:Y12)</f>
        <v>0</v>
      </c>
      <c r="Y13" s="329"/>
      <c r="Z13" s="319">
        <f>SUM(N7:T12)+SUM(V7:W12)+SUM(X7:Y12)</f>
        <v>0</v>
      </c>
      <c r="AA13" s="320"/>
    </row>
    <row r="14" s="225" customFormat="1" ht="25.5" customHeight="1" spans="1:27">
      <c r="A14" s="280"/>
      <c r="B14" s="308" t="s">
        <v>24</v>
      </c>
      <c r="C14" s="309"/>
      <c r="D14" s="309"/>
      <c r="E14" s="309"/>
      <c r="F14" s="309"/>
      <c r="G14" s="310" t="str">
        <f>IF(Z13="","",IF((Z13-INT(Z13))=0,TEXT(Z13,"[DBNUM2]")&amp;"元整",IF(INT(Z13*10)-Z13*10=0,TEXT(INT(Z13),"[DBNUM2]")&amp;"元"&amp;TEXT(INT(Z13*10)-INT(Z13)*10,"[DBNUM2]")&amp;"角整",TEXT(INT(Z13),"[DBNUM2]")&amp;"元"&amp;IF(INT(Z13*10)-INT(Z13)*10=0,"零",TEXT(INT(Z13*10)-INT(Z13)*10,"[DBNUM2]")&amp;"角")&amp;TEXT(RIGHT(Z13,1),"[DBNUM2]")&amp;"分")))</f>
        <v>零元整</v>
      </c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31" t="s">
        <v>52</v>
      </c>
      <c r="U14" s="332"/>
      <c r="V14" s="332"/>
      <c r="W14" s="332"/>
      <c r="X14" s="273"/>
      <c r="Y14" s="339"/>
      <c r="Z14" s="339"/>
      <c r="AA14" s="339"/>
    </row>
    <row r="15" s="225" customFormat="1" ht="26.25" customHeight="1" spans="1:27">
      <c r="A15" s="280"/>
      <c r="B15" s="312"/>
      <c r="C15" s="312"/>
      <c r="D15" s="312"/>
      <c r="E15" s="312"/>
      <c r="G15" s="312"/>
      <c r="J15" s="322"/>
      <c r="K15" s="322"/>
      <c r="L15" s="322"/>
      <c r="Q15" s="333"/>
      <c r="V15" s="333" t="s">
        <v>53</v>
      </c>
      <c r="AA15" s="333"/>
    </row>
  </sheetData>
  <sheetProtection password="C593" sheet="1" objects="1" scenarios="1"/>
  <mergeCells count="109">
    <mergeCell ref="B1:AA1"/>
    <mergeCell ref="V2:AA2"/>
    <mergeCell ref="B3:E3"/>
    <mergeCell ref="F3:L3"/>
    <mergeCell ref="N3:U3"/>
    <mergeCell ref="V3:W3"/>
    <mergeCell ref="X3:AA3"/>
    <mergeCell ref="B4:E4"/>
    <mergeCell ref="F4:P4"/>
    <mergeCell ref="Q4:R4"/>
    <mergeCell ref="S4:AA4"/>
    <mergeCell ref="U5:W5"/>
    <mergeCell ref="V6:W6"/>
    <mergeCell ref="B7:C7"/>
    <mergeCell ref="D7:E7"/>
    <mergeCell ref="F7:G7"/>
    <mergeCell ref="H7:I7"/>
    <mergeCell ref="J7:K7"/>
    <mergeCell ref="L7:M7"/>
    <mergeCell ref="N7:P7"/>
    <mergeCell ref="Q7:R7"/>
    <mergeCell ref="S7:T7"/>
    <mergeCell ref="V7:W7"/>
    <mergeCell ref="X7:Y7"/>
    <mergeCell ref="Z7:AA7"/>
    <mergeCell ref="B8:C8"/>
    <mergeCell ref="D8:E8"/>
    <mergeCell ref="F8:G8"/>
    <mergeCell ref="H8:I8"/>
    <mergeCell ref="J8:K8"/>
    <mergeCell ref="L8:M8"/>
    <mergeCell ref="N8:P8"/>
    <mergeCell ref="Q8:R8"/>
    <mergeCell ref="S8:T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P9"/>
    <mergeCell ref="Q9:R9"/>
    <mergeCell ref="S9:T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P10"/>
    <mergeCell ref="Q10:R10"/>
    <mergeCell ref="S10:T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P11"/>
    <mergeCell ref="Q11:R11"/>
    <mergeCell ref="S11:T11"/>
    <mergeCell ref="V11:W11"/>
    <mergeCell ref="X11:Y11"/>
    <mergeCell ref="Z11:AA11"/>
    <mergeCell ref="B12:C12"/>
    <mergeCell ref="D12:E12"/>
    <mergeCell ref="F12:G12"/>
    <mergeCell ref="H12:I12"/>
    <mergeCell ref="J12:K12"/>
    <mergeCell ref="L12:M12"/>
    <mergeCell ref="N12:P12"/>
    <mergeCell ref="Q12:R12"/>
    <mergeCell ref="S12:T12"/>
    <mergeCell ref="V12:W12"/>
    <mergeCell ref="X12:Y12"/>
    <mergeCell ref="Z12:AA12"/>
    <mergeCell ref="B13:M13"/>
    <mergeCell ref="N13:P13"/>
    <mergeCell ref="Q13:R13"/>
    <mergeCell ref="S13:T13"/>
    <mergeCell ref="V13:W13"/>
    <mergeCell ref="X13:Y13"/>
    <mergeCell ref="Z13:AA13"/>
    <mergeCell ref="B14:F14"/>
    <mergeCell ref="G14:S14"/>
    <mergeCell ref="T14:W14"/>
    <mergeCell ref="X14:AA14"/>
    <mergeCell ref="B15:D15"/>
    <mergeCell ref="J15:L15"/>
    <mergeCell ref="B5:C6"/>
    <mergeCell ref="D5:E6"/>
    <mergeCell ref="F5:G6"/>
    <mergeCell ref="H5:I6"/>
    <mergeCell ref="J5:K6"/>
    <mergeCell ref="L5:M6"/>
    <mergeCell ref="X5:Y6"/>
    <mergeCell ref="Z5:AA6"/>
    <mergeCell ref="N5:P6"/>
    <mergeCell ref="Q5:R6"/>
    <mergeCell ref="S5:T6"/>
  </mergeCells>
  <dataValidations count="4">
    <dataValidation allowBlank="1" showInputMessage="1" showErrorMessage="1" prompt="请填写部门全称" sqref="F3:L3"/>
    <dataValidation allowBlank="1" showInputMessage="1" showErrorMessage="1" prompt="请填写项目资金全称" sqref="N3:U3"/>
    <dataValidation allowBlank="1" showInputMessage="1" showErrorMessage="1" prompt="请简要填写出差任务" sqref="S4:AA4"/>
    <dataValidation allowBlank="1" showInputMessage="1" showErrorMessage="1" prompt="如人数较多，可另附出差人员名单" sqref="F4:P4"/>
  </dataValidations>
  <printOptions horizontalCentered="1"/>
  <pageMargins left="1.37777777777778" right="0.36" top="0.786805555555556" bottom="0.590277777777778" header="0.511805555555556" footer="0.236111111111111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zoomScale="130" zoomScaleNormal="130" workbookViewId="0">
      <selection activeCell="B2" sqref="B2:K18"/>
    </sheetView>
  </sheetViews>
  <sheetFormatPr defaultColWidth="10.625" defaultRowHeight="15.6"/>
  <cols>
    <col min="1" max="1" width="10.5" style="231" customWidth="1"/>
    <col min="2" max="2" width="10.625" style="231" customWidth="1"/>
    <col min="3" max="3" width="10.625" style="231"/>
    <col min="4" max="5" width="10.625" style="231" customWidth="1"/>
    <col min="6" max="6" width="11.5" style="231" customWidth="1"/>
    <col min="7" max="8" width="10.625" style="231"/>
    <col min="9" max="9" width="17.75" style="231" customWidth="1"/>
    <col min="10" max="10" width="16.25" style="231" customWidth="1"/>
    <col min="11" max="11" width="0.125" style="231" customWidth="1"/>
    <col min="12" max="16384" width="10.625" style="231"/>
  </cols>
  <sheetData>
    <row r="1" ht="57" customHeight="1" spans="1:11">
      <c r="A1" s="275"/>
      <c r="B1" s="276" t="s">
        <v>54</v>
      </c>
      <c r="C1" s="276"/>
      <c r="D1" s="276"/>
      <c r="E1" s="276"/>
      <c r="F1" s="276"/>
      <c r="G1" s="276"/>
      <c r="H1" s="276"/>
      <c r="I1" s="276"/>
      <c r="J1" s="276"/>
      <c r="K1" s="276"/>
    </row>
    <row r="2" ht="14.25" customHeight="1" spans="1:11">
      <c r="A2" s="277"/>
      <c r="B2" s="278" t="s">
        <v>55</v>
      </c>
      <c r="C2" s="279"/>
      <c r="D2" s="279"/>
      <c r="E2" s="279"/>
      <c r="F2" s="279"/>
      <c r="G2" s="279"/>
      <c r="H2" s="279"/>
      <c r="I2" s="279"/>
      <c r="J2" s="279"/>
      <c r="K2" s="279"/>
    </row>
    <row r="3" spans="1:11">
      <c r="A3" s="277"/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>
      <c r="A4" s="277"/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1">
      <c r="A5" s="277"/>
      <c r="B5" s="279"/>
      <c r="C5" s="279"/>
      <c r="D5" s="279"/>
      <c r="E5" s="279"/>
      <c r="F5" s="279"/>
      <c r="G5" s="279"/>
      <c r="H5" s="279"/>
      <c r="I5" s="279"/>
      <c r="J5" s="279"/>
      <c r="K5" s="279"/>
    </row>
    <row r="6" spans="1:11">
      <c r="A6" s="277"/>
      <c r="B6" s="279"/>
      <c r="C6" s="279"/>
      <c r="D6" s="279"/>
      <c r="E6" s="279"/>
      <c r="F6" s="279"/>
      <c r="G6" s="279"/>
      <c r="H6" s="279"/>
      <c r="I6" s="279"/>
      <c r="J6" s="279"/>
      <c r="K6" s="279"/>
    </row>
    <row r="7" spans="1:11">
      <c r="A7" s="277"/>
      <c r="B7" s="279"/>
      <c r="C7" s="279"/>
      <c r="D7" s="279"/>
      <c r="E7" s="279"/>
      <c r="F7" s="279"/>
      <c r="G7" s="279"/>
      <c r="H7" s="279"/>
      <c r="I7" s="279"/>
      <c r="J7" s="279"/>
      <c r="K7" s="279"/>
    </row>
    <row r="8" spans="1:11">
      <c r="A8" s="277"/>
      <c r="B8" s="279"/>
      <c r="C8" s="279"/>
      <c r="D8" s="279"/>
      <c r="E8" s="279"/>
      <c r="F8" s="279"/>
      <c r="G8" s="279"/>
      <c r="H8" s="279"/>
      <c r="I8" s="279"/>
      <c r="J8" s="279"/>
      <c r="K8" s="279"/>
    </row>
    <row r="9" spans="1:11">
      <c r="A9" s="277"/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1">
      <c r="A10" s="277"/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1">
      <c r="A11" s="277"/>
      <c r="B11" s="279"/>
      <c r="C11" s="279"/>
      <c r="D11" s="279"/>
      <c r="E11" s="279"/>
      <c r="F11" s="279"/>
      <c r="G11" s="279"/>
      <c r="H11" s="279"/>
      <c r="I11" s="279"/>
      <c r="J11" s="279"/>
      <c r="K11" s="279"/>
    </row>
    <row r="12" spans="1:11">
      <c r="A12" s="277"/>
      <c r="B12" s="279"/>
      <c r="C12" s="279"/>
      <c r="D12" s="279"/>
      <c r="E12" s="279"/>
      <c r="F12" s="279"/>
      <c r="G12" s="279"/>
      <c r="H12" s="279"/>
      <c r="I12" s="279"/>
      <c r="J12" s="279"/>
      <c r="K12" s="279"/>
    </row>
    <row r="13" spans="1:11">
      <c r="A13" s="277"/>
      <c r="B13" s="279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1">
      <c r="A14" s="277"/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>
      <c r="A15" s="277"/>
      <c r="B15" s="279"/>
      <c r="C15" s="279"/>
      <c r="D15" s="279"/>
      <c r="E15" s="279"/>
      <c r="F15" s="279"/>
      <c r="G15" s="279"/>
      <c r="H15" s="279"/>
      <c r="I15" s="279"/>
      <c r="J15" s="279"/>
      <c r="K15" s="279"/>
    </row>
    <row r="16" spans="1:11">
      <c r="A16" s="277"/>
      <c r="B16" s="279"/>
      <c r="C16" s="279"/>
      <c r="D16" s="279"/>
      <c r="E16" s="279"/>
      <c r="F16" s="279"/>
      <c r="G16" s="279"/>
      <c r="H16" s="279"/>
      <c r="I16" s="279"/>
      <c r="J16" s="279"/>
      <c r="K16" s="279"/>
    </row>
    <row r="17" spans="1:11">
      <c r="A17" s="277"/>
      <c r="B17" s="279"/>
      <c r="C17" s="279"/>
      <c r="D17" s="279"/>
      <c r="E17" s="279"/>
      <c r="F17" s="279"/>
      <c r="G17" s="279"/>
      <c r="H17" s="279"/>
      <c r="I17" s="279"/>
      <c r="J17" s="279"/>
      <c r="K17" s="279"/>
    </row>
    <row r="18" ht="141.75" customHeight="1" spans="1:11">
      <c r="A18" s="277"/>
      <c r="B18" s="279"/>
      <c r="C18" s="279"/>
      <c r="D18" s="279"/>
      <c r="E18" s="279"/>
      <c r="F18" s="279"/>
      <c r="G18" s="279"/>
      <c r="H18" s="279"/>
      <c r="I18" s="279"/>
      <c r="J18" s="279"/>
      <c r="K18" s="279"/>
    </row>
  </sheetData>
  <mergeCells count="3">
    <mergeCell ref="B1:K1"/>
    <mergeCell ref="A1:A18"/>
    <mergeCell ref="B2:K18"/>
  </mergeCells>
  <pageMargins left="0.905511811023622" right="0.15748031496063" top="0.31496062992126" bottom="0.511811023622047" header="0.511811023622047" footer="0.511811023622047"/>
  <pageSetup paperSize="9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showZeros="0" workbookViewId="0">
      <selection activeCell="O7" sqref="O7"/>
    </sheetView>
  </sheetViews>
  <sheetFormatPr defaultColWidth="9" defaultRowHeight="15.6"/>
  <cols>
    <col min="1" max="1" width="1.375" style="227" customWidth="1"/>
    <col min="2" max="3" width="6.5" style="227" customWidth="1"/>
    <col min="4" max="4" width="3.75" style="227" customWidth="1"/>
    <col min="5" max="5" width="12.375" style="227" customWidth="1"/>
    <col min="6" max="6" width="9.75" style="227" customWidth="1"/>
    <col min="7" max="7" width="8.375" style="227" customWidth="1"/>
    <col min="8" max="8" width="11.625" style="227" customWidth="1"/>
    <col min="9" max="9" width="16.875" style="227" customWidth="1"/>
    <col min="10" max="10" width="10.375" style="227" customWidth="1"/>
    <col min="11" max="11" width="4.375" style="227" customWidth="1"/>
    <col min="12" max="13" width="11.625" style="227" customWidth="1"/>
    <col min="14" max="16384" width="9" style="227"/>
  </cols>
  <sheetData>
    <row r="1" s="225" customFormat="1" ht="89.25" customHeight="1" spans="1:13">
      <c r="A1" s="228"/>
      <c r="B1" s="229" t="s">
        <v>56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ht="35.25" customHeight="1" spans="1:13">
      <c r="A2" s="230"/>
      <c r="B2" s="231"/>
      <c r="C2" s="232"/>
      <c r="D2" s="233"/>
      <c r="E2" s="234"/>
      <c r="F2" s="234"/>
      <c r="G2" s="235"/>
      <c r="H2" s="234"/>
      <c r="I2" s="234"/>
      <c r="J2" s="260" t="s">
        <v>1</v>
      </c>
      <c r="K2" s="84"/>
      <c r="L2" s="84"/>
      <c r="M2" s="84"/>
    </row>
    <row r="3" ht="30" customHeight="1" spans="1:13">
      <c r="A3" s="230"/>
      <c r="B3" s="236" t="s">
        <v>2</v>
      </c>
      <c r="C3" s="236"/>
      <c r="D3" s="237"/>
      <c r="E3" s="238"/>
      <c r="F3" s="239"/>
      <c r="G3" s="239"/>
      <c r="H3" s="239"/>
      <c r="I3" s="261" t="s">
        <v>5</v>
      </c>
      <c r="J3" s="238"/>
      <c r="K3" s="239"/>
      <c r="L3" s="239"/>
      <c r="M3" s="262"/>
    </row>
    <row r="4" s="225" customFormat="1" ht="30" customHeight="1" spans="1:13">
      <c r="A4" s="228"/>
      <c r="B4" s="240" t="s">
        <v>4</v>
      </c>
      <c r="C4" s="240"/>
      <c r="D4" s="240"/>
      <c r="E4" s="240"/>
      <c r="F4" s="241"/>
      <c r="G4" s="242" t="s">
        <v>22</v>
      </c>
      <c r="H4" s="242"/>
      <c r="I4" s="242"/>
      <c r="J4" s="242"/>
      <c r="K4" s="242"/>
      <c r="L4" s="263" t="s">
        <v>57</v>
      </c>
      <c r="M4" s="264" t="s">
        <v>58</v>
      </c>
    </row>
    <row r="5" ht="35.1" customHeight="1" spans="1:13">
      <c r="A5" s="230"/>
      <c r="B5" s="243"/>
      <c r="C5" s="243"/>
      <c r="D5" s="243"/>
      <c r="E5" s="243"/>
      <c r="F5" s="244"/>
      <c r="G5" s="245"/>
      <c r="H5" s="245"/>
      <c r="I5" s="245"/>
      <c r="J5" s="245"/>
      <c r="K5" s="245"/>
      <c r="L5" s="265"/>
      <c r="M5" s="266"/>
    </row>
    <row r="6" ht="30" customHeight="1" spans="1:13">
      <c r="A6" s="230"/>
      <c r="B6" s="246" t="s">
        <v>59</v>
      </c>
      <c r="C6" s="247"/>
      <c r="D6" s="247"/>
      <c r="E6" s="248"/>
      <c r="F6" s="249"/>
      <c r="G6" s="250" t="s">
        <v>60</v>
      </c>
      <c r="H6" s="251"/>
      <c r="I6" s="267"/>
      <c r="J6" s="250" t="s">
        <v>61</v>
      </c>
      <c r="K6" s="251"/>
      <c r="L6" s="268">
        <f>E6-I6</f>
        <v>0</v>
      </c>
      <c r="M6" s="269"/>
    </row>
    <row r="7" s="226" customFormat="1" ht="30" customHeight="1" spans="1:13">
      <c r="A7" s="252"/>
      <c r="B7" s="241" t="s">
        <v>24</v>
      </c>
      <c r="C7" s="242"/>
      <c r="D7" s="242"/>
      <c r="E7" s="253" t="str">
        <f>IF(E6="","",IF((E6-INT(E6))=0,TEXT(E6,"[DBNUM2]")&amp;"元整",IF(INT(E6*10)-E6*10=0,TEXT(INT(E6),"[DBNUM2]")&amp;"元"&amp;TEXT(INT(E6*10)-INT(E6)*10,"[DBNUM2]")&amp;"角整",TEXT(INT(E6),"[DBNUM2]")&amp;"元"&amp;IF(INT(E6*10)-INT(E6)*10=0,"零",TEXT(INT(E6*10)-INT(E6)*10,"[DBNUM2]")&amp;"角")&amp;TEXT(RIGHT(E6,1),"[DBNUM2]")&amp;"分")))</f>
        <v/>
      </c>
      <c r="F7" s="254"/>
      <c r="G7" s="254"/>
      <c r="H7" s="254"/>
      <c r="I7" s="254"/>
      <c r="J7" s="254"/>
      <c r="K7" s="254"/>
      <c r="L7" s="254"/>
      <c r="M7" s="270"/>
    </row>
    <row r="8" s="226" customFormat="1" ht="30" customHeight="1" spans="1:13">
      <c r="A8" s="252"/>
      <c r="B8" s="255" t="s">
        <v>13</v>
      </c>
      <c r="C8" s="256"/>
      <c r="D8" s="256"/>
      <c r="E8" s="256"/>
      <c r="F8" s="256" t="s">
        <v>14</v>
      </c>
      <c r="G8" s="256"/>
      <c r="H8" s="256"/>
      <c r="I8" s="271" t="s">
        <v>15</v>
      </c>
      <c r="J8" s="271"/>
      <c r="K8" s="271" t="s">
        <v>16</v>
      </c>
      <c r="L8" s="271"/>
      <c r="M8" s="272"/>
    </row>
    <row r="9" s="226" customFormat="1" ht="45" customHeight="1" spans="1:13">
      <c r="A9" s="252"/>
      <c r="B9" s="255"/>
      <c r="C9" s="256"/>
      <c r="D9" s="256"/>
      <c r="E9" s="256"/>
      <c r="F9" s="256"/>
      <c r="G9" s="256"/>
      <c r="H9" s="256"/>
      <c r="I9" s="271"/>
      <c r="J9" s="271"/>
      <c r="K9" s="271"/>
      <c r="L9" s="271"/>
      <c r="M9" s="272"/>
    </row>
    <row r="10" s="226" customFormat="1" ht="30" customHeight="1" spans="1:13">
      <c r="A10" s="252"/>
      <c r="B10" s="255" t="s">
        <v>62</v>
      </c>
      <c r="C10" s="256"/>
      <c r="D10" s="256"/>
      <c r="E10" s="256"/>
      <c r="F10" s="256" t="s">
        <v>18</v>
      </c>
      <c r="G10" s="256"/>
      <c r="H10" s="256"/>
      <c r="I10" s="271" t="s">
        <v>19</v>
      </c>
      <c r="J10" s="271"/>
      <c r="K10" s="256" t="s">
        <v>20</v>
      </c>
      <c r="L10" s="256"/>
      <c r="M10" s="273"/>
    </row>
    <row r="11" s="226" customFormat="1" ht="45" customHeight="1" spans="1:13">
      <c r="A11" s="252"/>
      <c r="B11" s="257"/>
      <c r="C11" s="258"/>
      <c r="D11" s="258"/>
      <c r="E11" s="258"/>
      <c r="F11" s="259"/>
      <c r="G11" s="258"/>
      <c r="H11" s="258"/>
      <c r="I11" s="259" t="s">
        <v>63</v>
      </c>
      <c r="J11" s="258"/>
      <c r="K11" s="259"/>
      <c r="L11" s="258"/>
      <c r="M11" s="274"/>
    </row>
  </sheetData>
  <sheetProtection password="C593" sheet="1" objects="1" scenarios="1"/>
  <mergeCells count="32">
    <mergeCell ref="B1:M1"/>
    <mergeCell ref="K2:M2"/>
    <mergeCell ref="B3:D3"/>
    <mergeCell ref="E3:H3"/>
    <mergeCell ref="J3:M3"/>
    <mergeCell ref="B4:F4"/>
    <mergeCell ref="G4:K4"/>
    <mergeCell ref="B5:F5"/>
    <mergeCell ref="G5:K5"/>
    <mergeCell ref="B6:D6"/>
    <mergeCell ref="E6:F6"/>
    <mergeCell ref="G6:H6"/>
    <mergeCell ref="J6:K6"/>
    <mergeCell ref="L6:M6"/>
    <mergeCell ref="B7:D7"/>
    <mergeCell ref="E7:M7"/>
    <mergeCell ref="B8:E8"/>
    <mergeCell ref="F8:H8"/>
    <mergeCell ref="I8:J8"/>
    <mergeCell ref="K8:M8"/>
    <mergeCell ref="B9:E9"/>
    <mergeCell ref="F9:H9"/>
    <mergeCell ref="I9:J9"/>
    <mergeCell ref="K9:M9"/>
    <mergeCell ref="B10:E10"/>
    <mergeCell ref="F10:H10"/>
    <mergeCell ref="I10:J10"/>
    <mergeCell ref="K10:M10"/>
    <mergeCell ref="B11:E11"/>
    <mergeCell ref="F11:H11"/>
    <mergeCell ref="I11:J11"/>
    <mergeCell ref="K11:M11"/>
  </mergeCells>
  <dataValidations count="6">
    <dataValidation allowBlank="1" showInputMessage="1" showErrorMessage="1" prompt="请填写部门全称" sqref="E3:H3"/>
    <dataValidation allowBlank="1" showInputMessage="1" showErrorMessage="1" prompt="请填写项目资金全称" sqref="C5:D5 F5 B5:B6 E5:E6"/>
    <dataValidation allowBlank="1" showInputMessage="1" showErrorMessage="1" prompt="请填写发放人数" sqref="L5:L6"/>
    <dataValidation allowBlank="1" showInputMessage="1" showErrorMessage="1" prompt="请简要填写发放费用名目和期间" sqref="H5 K5 G5:G6 I5:J6"/>
    <dataValidation allowBlank="1" showInputMessage="1" showErrorMessage="1" prompt="请打印后手写签名" sqref="B9:E9"/>
    <dataValidation allowBlank="1" showInputMessage="1" showErrorMessage="1" prompt="请填写发放明细表张数" sqref="M5"/>
  </dataValidations>
  <printOptions horizontalCentered="1"/>
  <pageMargins left="1.18110236220472" right="0.236220472440945" top="0.78740157480315" bottom="0" header="0.511811023622047" footer="0.23622047244094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K11" sqref="K11"/>
    </sheetView>
  </sheetViews>
  <sheetFormatPr defaultColWidth="9" defaultRowHeight="20.1" customHeight="1" outlineLevelCol="7"/>
  <cols>
    <col min="1" max="1" width="6.125" style="70" customWidth="1"/>
    <col min="2" max="2" width="12.125" style="70" customWidth="1"/>
    <col min="3" max="3" width="12.75" style="70" customWidth="1"/>
    <col min="4" max="4" width="23.25" style="70" customWidth="1"/>
    <col min="5" max="5" width="10.625" style="70" customWidth="1"/>
    <col min="6" max="6" width="18.875" style="70" customWidth="1"/>
    <col min="7" max="7" width="17" style="70" customWidth="1"/>
    <col min="8" max="8" width="17.125" style="70" customWidth="1"/>
    <col min="9" max="16384" width="9" style="70"/>
  </cols>
  <sheetData>
    <row r="1" ht="60" customHeight="1" spans="1:8">
      <c r="A1" s="183" t="s">
        <v>64</v>
      </c>
      <c r="B1" s="184"/>
      <c r="C1" s="184"/>
      <c r="D1" s="184"/>
      <c r="E1" s="184"/>
      <c r="F1" s="184"/>
      <c r="G1" s="184"/>
      <c r="H1" s="184"/>
    </row>
    <row r="2" ht="33" customHeight="1" spans="1:8">
      <c r="A2" s="72" t="s">
        <v>2</v>
      </c>
      <c r="B2" s="72"/>
      <c r="C2" s="185"/>
      <c r="D2" s="185"/>
      <c r="E2" s="185"/>
      <c r="F2" s="74" t="s">
        <v>1</v>
      </c>
      <c r="G2" s="186"/>
      <c r="H2" s="186"/>
    </row>
    <row r="3" customHeight="1" spans="1:8">
      <c r="A3" s="187" t="s">
        <v>65</v>
      </c>
      <c r="B3" s="188" t="s">
        <v>66</v>
      </c>
      <c r="C3" s="188" t="s">
        <v>67</v>
      </c>
      <c r="D3" s="188" t="s">
        <v>68</v>
      </c>
      <c r="E3" s="188" t="s">
        <v>69</v>
      </c>
      <c r="F3" s="188" t="s">
        <v>70</v>
      </c>
      <c r="G3" s="188" t="s">
        <v>71</v>
      </c>
      <c r="H3" s="98" t="s">
        <v>72</v>
      </c>
    </row>
    <row r="4" ht="21" customHeight="1" spans="1:8">
      <c r="A4" s="220"/>
      <c r="B4" s="190"/>
      <c r="C4" s="221"/>
      <c r="D4" s="190"/>
      <c r="E4" s="191"/>
      <c r="F4" s="222"/>
      <c r="G4" s="192"/>
      <c r="H4" s="100"/>
    </row>
    <row r="5" ht="21" customHeight="1" spans="1:8">
      <c r="A5" s="220"/>
      <c r="B5" s="190"/>
      <c r="C5" s="221"/>
      <c r="D5" s="190"/>
      <c r="E5" s="191"/>
      <c r="F5" s="222"/>
      <c r="G5" s="192"/>
      <c r="H5" s="100"/>
    </row>
    <row r="6" ht="21" customHeight="1" spans="1:8">
      <c r="A6" s="220"/>
      <c r="B6" s="190"/>
      <c r="C6" s="221"/>
      <c r="D6" s="190"/>
      <c r="E6" s="191"/>
      <c r="F6" s="222"/>
      <c r="G6" s="192"/>
      <c r="H6" s="100"/>
    </row>
    <row r="7" ht="21" customHeight="1" spans="1:8">
      <c r="A7" s="220"/>
      <c r="B7" s="190"/>
      <c r="C7" s="221"/>
      <c r="D7" s="190"/>
      <c r="E7" s="191"/>
      <c r="F7" s="222"/>
      <c r="G7" s="192"/>
      <c r="H7" s="100"/>
    </row>
    <row r="8" ht="21" customHeight="1" spans="1:8">
      <c r="A8" s="220"/>
      <c r="B8" s="190"/>
      <c r="C8" s="221"/>
      <c r="D8" s="190"/>
      <c r="E8" s="191"/>
      <c r="F8" s="222"/>
      <c r="G8" s="192"/>
      <c r="H8" s="100"/>
    </row>
    <row r="9" ht="21" customHeight="1" spans="1:8">
      <c r="A9" s="220"/>
      <c r="B9" s="190"/>
      <c r="C9" s="221"/>
      <c r="D9" s="190"/>
      <c r="E9" s="191"/>
      <c r="F9" s="222"/>
      <c r="G9" s="192"/>
      <c r="H9" s="100"/>
    </row>
    <row r="10" ht="21" customHeight="1" spans="1:8">
      <c r="A10" s="220"/>
      <c r="B10" s="190"/>
      <c r="C10" s="221"/>
      <c r="D10" s="190"/>
      <c r="E10" s="191"/>
      <c r="F10" s="222"/>
      <c r="G10" s="192"/>
      <c r="H10" s="100"/>
    </row>
    <row r="11" ht="21" customHeight="1" spans="1:8">
      <c r="A11" s="220"/>
      <c r="B11" s="190"/>
      <c r="C11" s="221"/>
      <c r="D11" s="190"/>
      <c r="E11" s="191"/>
      <c r="F11" s="222"/>
      <c r="G11" s="192"/>
      <c r="H11" s="100"/>
    </row>
    <row r="12" ht="21" customHeight="1" spans="1:8">
      <c r="A12" s="220"/>
      <c r="B12" s="190"/>
      <c r="C12" s="221"/>
      <c r="D12" s="190"/>
      <c r="E12" s="191"/>
      <c r="F12" s="222"/>
      <c r="G12" s="192"/>
      <c r="H12" s="100"/>
    </row>
    <row r="13" ht="21" customHeight="1" spans="1:8">
      <c r="A13" s="220"/>
      <c r="B13" s="190"/>
      <c r="C13" s="221"/>
      <c r="D13" s="190"/>
      <c r="E13" s="191"/>
      <c r="F13" s="222"/>
      <c r="G13" s="192"/>
      <c r="H13" s="100"/>
    </row>
    <row r="14" ht="21" customHeight="1" spans="1:8">
      <c r="A14" s="220"/>
      <c r="B14" s="190"/>
      <c r="C14" s="221"/>
      <c r="D14" s="190"/>
      <c r="E14" s="191"/>
      <c r="F14" s="222"/>
      <c r="G14" s="192"/>
      <c r="H14" s="100"/>
    </row>
    <row r="15" ht="21" customHeight="1" spans="1:8">
      <c r="A15" s="220"/>
      <c r="B15" s="190"/>
      <c r="C15" s="221"/>
      <c r="D15" s="190"/>
      <c r="E15" s="191"/>
      <c r="F15" s="222"/>
      <c r="G15" s="192"/>
      <c r="H15" s="100"/>
    </row>
    <row r="16" ht="21" customHeight="1" spans="1:8">
      <c r="A16" s="220"/>
      <c r="B16" s="190"/>
      <c r="C16" s="221"/>
      <c r="D16" s="190"/>
      <c r="E16" s="191"/>
      <c r="F16" s="222"/>
      <c r="G16" s="192"/>
      <c r="H16" s="100"/>
    </row>
    <row r="17" ht="21" customHeight="1" spans="1:8">
      <c r="A17" s="220"/>
      <c r="B17" s="190"/>
      <c r="C17" s="221"/>
      <c r="D17" s="190"/>
      <c r="E17" s="191"/>
      <c r="F17" s="222"/>
      <c r="G17" s="192"/>
      <c r="H17" s="100"/>
    </row>
    <row r="18" ht="21" customHeight="1" spans="1:8">
      <c r="A18" s="203" t="s">
        <v>73</v>
      </c>
      <c r="B18" s="204"/>
      <c r="C18" s="204"/>
      <c r="D18" s="223"/>
      <c r="E18" s="224"/>
      <c r="F18" s="224"/>
      <c r="G18" s="197">
        <f>SUM(G4:G17)</f>
        <v>0</v>
      </c>
      <c r="H18" s="199"/>
    </row>
  </sheetData>
  <sheetProtection password="C593" sheet="1" insertRows="0" deleteRows="0" objects="1" scenarios="1"/>
  <mergeCells count="5">
    <mergeCell ref="A1:H1"/>
    <mergeCell ref="A2:B2"/>
    <mergeCell ref="C2:E2"/>
    <mergeCell ref="G2:H2"/>
    <mergeCell ref="A18:D18"/>
  </mergeCells>
  <printOptions horizontalCentered="1"/>
  <pageMargins left="1.37777777777778" right="0.16" top="0.984027777777778" bottom="0.984027777777778" header="0.511805555555556" footer="0.786805555555556"/>
  <pageSetup paperSize="9" orientation="landscape"/>
  <headerFooter alignWithMargins="0">
    <oddFooter>&amp;C财务审核                    归口部门负责人                    部门负责人                   经办人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Q19" sqref="Q19"/>
    </sheetView>
  </sheetViews>
  <sheetFormatPr defaultColWidth="9" defaultRowHeight="15.6" outlineLevelCol="7"/>
  <cols>
    <col min="3" max="3" width="12" customWidth="1"/>
    <col min="4" max="4" width="13.25" customWidth="1"/>
    <col min="5" max="5" width="17" customWidth="1"/>
    <col min="6" max="6" width="19" customWidth="1"/>
    <col min="7" max="7" width="16.75" customWidth="1"/>
    <col min="8" max="8" width="16.125" customWidth="1"/>
  </cols>
  <sheetData>
    <row r="1" s="70" customFormat="1" ht="69" customHeight="1" spans="1:8">
      <c r="A1" s="183" t="s">
        <v>74</v>
      </c>
      <c r="B1" s="184"/>
      <c r="C1" s="184"/>
      <c r="D1" s="184"/>
      <c r="E1" s="184"/>
      <c r="F1" s="184"/>
      <c r="G1" s="184"/>
      <c r="H1" s="184"/>
    </row>
    <row r="2" s="70" customFormat="1" ht="24.75" customHeight="1" spans="1:8">
      <c r="A2" s="72" t="s">
        <v>2</v>
      </c>
      <c r="B2" s="72"/>
      <c r="C2" s="209"/>
      <c r="D2" s="209"/>
      <c r="E2" s="209"/>
      <c r="F2" s="74" t="s">
        <v>1</v>
      </c>
      <c r="G2" s="186"/>
      <c r="H2" s="210"/>
    </row>
    <row r="3" s="70" customFormat="1" ht="24.75" customHeight="1" spans="1:8">
      <c r="A3" s="187" t="s">
        <v>65</v>
      </c>
      <c r="B3" s="188" t="s">
        <v>67</v>
      </c>
      <c r="C3" s="188" t="s">
        <v>69</v>
      </c>
      <c r="D3" s="188" t="s">
        <v>75</v>
      </c>
      <c r="E3" s="188" t="s">
        <v>71</v>
      </c>
      <c r="F3" s="188" t="s">
        <v>76</v>
      </c>
      <c r="G3" s="188" t="s">
        <v>77</v>
      </c>
      <c r="H3" s="98" t="s">
        <v>72</v>
      </c>
    </row>
    <row r="4" s="70" customFormat="1" ht="20.1" customHeight="1" spans="1:8">
      <c r="A4" s="211"/>
      <c r="B4" s="190"/>
      <c r="C4" s="212"/>
      <c r="D4" s="190"/>
      <c r="E4" s="213"/>
      <c r="F4" s="80"/>
      <c r="G4" s="214"/>
      <c r="H4" s="100"/>
    </row>
    <row r="5" s="70" customFormat="1" ht="20.1" customHeight="1" spans="1:8">
      <c r="A5" s="211"/>
      <c r="B5" s="190"/>
      <c r="C5" s="212"/>
      <c r="D5" s="190"/>
      <c r="E5" s="213"/>
      <c r="F5" s="80"/>
      <c r="G5" s="214"/>
      <c r="H5" s="100"/>
    </row>
    <row r="6" s="70" customFormat="1" ht="20.1" customHeight="1" spans="1:8">
      <c r="A6" s="211"/>
      <c r="B6" s="190"/>
      <c r="C6" s="212"/>
      <c r="D6" s="190"/>
      <c r="E6" s="213"/>
      <c r="F6" s="80"/>
      <c r="G6" s="214"/>
      <c r="H6" s="100"/>
    </row>
    <row r="7" s="70" customFormat="1" ht="20.1" customHeight="1" spans="1:8">
      <c r="A7" s="211"/>
      <c r="B7" s="190"/>
      <c r="C7" s="212"/>
      <c r="D7" s="190"/>
      <c r="E7" s="213"/>
      <c r="F7" s="80"/>
      <c r="G7" s="214"/>
      <c r="H7" s="100"/>
    </row>
    <row r="8" s="70" customFormat="1" ht="20.1" customHeight="1" spans="1:8">
      <c r="A8" s="211"/>
      <c r="B8" s="190"/>
      <c r="C8" s="212"/>
      <c r="D8" s="190"/>
      <c r="E8" s="213"/>
      <c r="F8" s="80"/>
      <c r="G8" s="214"/>
      <c r="H8" s="100"/>
    </row>
    <row r="9" s="70" customFormat="1" ht="20.1" customHeight="1" spans="1:8">
      <c r="A9" s="211"/>
      <c r="B9" s="190"/>
      <c r="C9" s="212"/>
      <c r="D9" s="190"/>
      <c r="E9" s="213"/>
      <c r="F9" s="80"/>
      <c r="G9" s="214"/>
      <c r="H9" s="100"/>
    </row>
    <row r="10" s="70" customFormat="1" ht="20.1" customHeight="1" spans="1:8">
      <c r="A10" s="211"/>
      <c r="B10" s="190"/>
      <c r="C10" s="212"/>
      <c r="D10" s="190"/>
      <c r="E10" s="213"/>
      <c r="F10" s="80"/>
      <c r="G10" s="214"/>
      <c r="H10" s="100"/>
    </row>
    <row r="11" s="70" customFormat="1" ht="20.1" customHeight="1" spans="1:8">
      <c r="A11" s="211"/>
      <c r="B11" s="190"/>
      <c r="C11" s="212"/>
      <c r="D11" s="190"/>
      <c r="E11" s="213"/>
      <c r="F11" s="80"/>
      <c r="G11" s="214"/>
      <c r="H11" s="100"/>
    </row>
    <row r="12" s="70" customFormat="1" ht="20.1" customHeight="1" spans="1:8">
      <c r="A12" s="211"/>
      <c r="B12" s="190"/>
      <c r="C12" s="212"/>
      <c r="D12" s="190"/>
      <c r="E12" s="213"/>
      <c r="F12" s="80"/>
      <c r="G12" s="214"/>
      <c r="H12" s="100"/>
    </row>
    <row r="13" s="70" customFormat="1" ht="20.1" customHeight="1" spans="1:8">
      <c r="A13" s="211"/>
      <c r="B13" s="190"/>
      <c r="C13" s="212"/>
      <c r="D13" s="190"/>
      <c r="E13" s="213"/>
      <c r="F13" s="80"/>
      <c r="G13" s="214"/>
      <c r="H13" s="100"/>
    </row>
    <row r="14" s="70" customFormat="1" ht="20.1" customHeight="1" spans="1:8">
      <c r="A14" s="211"/>
      <c r="B14" s="190"/>
      <c r="C14" s="212"/>
      <c r="D14" s="190"/>
      <c r="E14" s="213"/>
      <c r="F14" s="80"/>
      <c r="G14" s="214"/>
      <c r="H14" s="100"/>
    </row>
    <row r="15" s="70" customFormat="1" ht="20.1" customHeight="1" spans="1:8">
      <c r="A15" s="211"/>
      <c r="B15" s="190"/>
      <c r="C15" s="212"/>
      <c r="D15" s="190"/>
      <c r="E15" s="213"/>
      <c r="F15" s="80"/>
      <c r="G15" s="214"/>
      <c r="H15" s="100"/>
    </row>
    <row r="16" s="70" customFormat="1" ht="20.1" customHeight="1" spans="1:8">
      <c r="A16" s="211"/>
      <c r="B16" s="190"/>
      <c r="C16" s="212"/>
      <c r="D16" s="190"/>
      <c r="E16" s="213"/>
      <c r="F16" s="80"/>
      <c r="G16" s="214"/>
      <c r="H16" s="100"/>
    </row>
    <row r="17" s="70" customFormat="1" ht="20.1" customHeight="1" spans="1:8">
      <c r="A17" s="211"/>
      <c r="B17" s="190"/>
      <c r="C17" s="212"/>
      <c r="D17" s="190"/>
      <c r="E17" s="213"/>
      <c r="F17" s="80"/>
      <c r="G17" s="214"/>
      <c r="H17" s="100"/>
    </row>
    <row r="18" s="70" customFormat="1" ht="20.25" customHeight="1" spans="1:8">
      <c r="A18" s="194" t="s">
        <v>73</v>
      </c>
      <c r="B18" s="195"/>
      <c r="C18" s="195"/>
      <c r="D18" s="215"/>
      <c r="E18" s="216">
        <f>SUM(E4:E17)</f>
        <v>0</v>
      </c>
      <c r="F18" s="217"/>
      <c r="G18" s="218"/>
      <c r="H18" s="219"/>
    </row>
  </sheetData>
  <sheetProtection password="C593" sheet="1" objects="1" scenarios="1"/>
  <mergeCells count="4">
    <mergeCell ref="A1:H1"/>
    <mergeCell ref="A2:B2"/>
    <mergeCell ref="C2:E2"/>
    <mergeCell ref="A18:C18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K14" sqref="K14"/>
    </sheetView>
  </sheetViews>
  <sheetFormatPr defaultColWidth="9" defaultRowHeight="20.1" customHeight="1"/>
  <cols>
    <col min="1" max="1" width="6.125" style="70" customWidth="1"/>
    <col min="2" max="2" width="10.125" style="70" customWidth="1"/>
    <col min="3" max="3" width="12.75" style="70" customWidth="1"/>
    <col min="4" max="4" width="20" style="70" customWidth="1"/>
    <col min="5" max="5" width="9.625" style="70" customWidth="1"/>
    <col min="6" max="6" width="18.25" style="70" customWidth="1"/>
    <col min="7" max="7" width="18.125" style="70" customWidth="1"/>
    <col min="8" max="8" width="10.5" style="70" customWidth="1"/>
    <col min="9" max="9" width="10.25" style="70" customWidth="1"/>
    <col min="10" max="16384" width="9" style="70"/>
  </cols>
  <sheetData>
    <row r="1" ht="60" customHeight="1" spans="1:9">
      <c r="A1" s="183" t="s">
        <v>78</v>
      </c>
      <c r="B1" s="184"/>
      <c r="C1" s="184"/>
      <c r="D1" s="184"/>
      <c r="E1" s="184"/>
      <c r="F1" s="184"/>
      <c r="G1" s="184"/>
      <c r="H1" s="184"/>
      <c r="I1" s="184"/>
    </row>
    <row r="2" ht="33" customHeight="1" spans="1:9">
      <c r="A2" s="72" t="s">
        <v>2</v>
      </c>
      <c r="B2" s="72"/>
      <c r="C2" s="185"/>
      <c r="D2" s="185"/>
      <c r="E2" s="185"/>
      <c r="F2" s="74" t="s">
        <v>1</v>
      </c>
      <c r="G2" s="74"/>
      <c r="H2" s="72"/>
      <c r="I2" s="72"/>
    </row>
    <row r="3" customHeight="1" spans="1:9">
      <c r="A3" s="187" t="s">
        <v>65</v>
      </c>
      <c r="B3" s="188" t="s">
        <v>66</v>
      </c>
      <c r="C3" s="188" t="s">
        <v>67</v>
      </c>
      <c r="D3" s="188" t="s">
        <v>68</v>
      </c>
      <c r="E3" s="188" t="s">
        <v>69</v>
      </c>
      <c r="F3" s="188" t="s">
        <v>79</v>
      </c>
      <c r="G3" s="188" t="s">
        <v>80</v>
      </c>
      <c r="H3" s="188" t="s">
        <v>71</v>
      </c>
      <c r="I3" s="98" t="s">
        <v>72</v>
      </c>
    </row>
    <row r="4" customHeight="1" spans="1:9">
      <c r="A4" s="200"/>
      <c r="B4" s="201"/>
      <c r="C4" s="201"/>
      <c r="D4" s="201"/>
      <c r="E4" s="201"/>
      <c r="F4" s="201"/>
      <c r="G4" s="201"/>
      <c r="H4" s="201"/>
      <c r="I4" s="207"/>
    </row>
    <row r="5" customHeight="1" spans="1:9">
      <c r="A5" s="200"/>
      <c r="B5" s="201"/>
      <c r="C5" s="201"/>
      <c r="D5" s="201"/>
      <c r="E5" s="201"/>
      <c r="F5" s="201"/>
      <c r="G5" s="201"/>
      <c r="H5" s="201"/>
      <c r="I5" s="207"/>
    </row>
    <row r="6" customHeight="1" spans="1:9">
      <c r="A6" s="200"/>
      <c r="B6" s="201"/>
      <c r="C6" s="201"/>
      <c r="D6" s="201"/>
      <c r="E6" s="201"/>
      <c r="F6" s="201"/>
      <c r="G6" s="201"/>
      <c r="H6" s="201"/>
      <c r="I6" s="207"/>
    </row>
    <row r="7" customHeight="1" spans="1:9">
      <c r="A7" s="200"/>
      <c r="B7" s="201"/>
      <c r="C7" s="201"/>
      <c r="D7" s="201"/>
      <c r="E7" s="201"/>
      <c r="F7" s="201"/>
      <c r="G7" s="201"/>
      <c r="H7" s="201"/>
      <c r="I7" s="207"/>
    </row>
    <row r="8" customHeight="1" spans="1:9">
      <c r="A8" s="200"/>
      <c r="B8" s="201"/>
      <c r="C8" s="201"/>
      <c r="D8" s="201"/>
      <c r="E8" s="201"/>
      <c r="F8" s="201"/>
      <c r="G8" s="201"/>
      <c r="H8" s="201"/>
      <c r="I8" s="207"/>
    </row>
    <row r="9" customHeight="1" spans="1:9">
      <c r="A9" s="200"/>
      <c r="B9" s="201"/>
      <c r="C9" s="201"/>
      <c r="D9" s="201"/>
      <c r="E9" s="201"/>
      <c r="F9" s="201"/>
      <c r="G9" s="201"/>
      <c r="H9" s="201"/>
      <c r="I9" s="207"/>
    </row>
    <row r="10" customHeight="1" spans="1:9">
      <c r="A10" s="200"/>
      <c r="B10" s="201"/>
      <c r="C10" s="201"/>
      <c r="D10" s="201"/>
      <c r="E10" s="201"/>
      <c r="F10" s="201"/>
      <c r="G10" s="201"/>
      <c r="H10" s="201"/>
      <c r="I10" s="207"/>
    </row>
    <row r="11" customHeight="1" spans="1:9">
      <c r="A11" s="200"/>
      <c r="B11" s="201"/>
      <c r="C11" s="201"/>
      <c r="D11" s="201"/>
      <c r="E11" s="201"/>
      <c r="F11" s="201"/>
      <c r="G11" s="201"/>
      <c r="H11" s="201"/>
      <c r="I11" s="207"/>
    </row>
    <row r="12" customHeight="1" spans="1:9">
      <c r="A12" s="200"/>
      <c r="B12" s="201"/>
      <c r="C12" s="201"/>
      <c r="D12" s="201"/>
      <c r="E12" s="201"/>
      <c r="F12" s="201"/>
      <c r="G12" s="201"/>
      <c r="H12" s="201"/>
      <c r="I12" s="207"/>
    </row>
    <row r="13" customHeight="1" spans="1:9">
      <c r="A13" s="200"/>
      <c r="B13" s="201"/>
      <c r="C13" s="201"/>
      <c r="D13" s="201"/>
      <c r="E13" s="201"/>
      <c r="F13" s="201"/>
      <c r="G13" s="201"/>
      <c r="H13" s="201"/>
      <c r="I13" s="207"/>
    </row>
    <row r="14" ht="21" customHeight="1" spans="1:9">
      <c r="A14" s="189"/>
      <c r="B14" s="190"/>
      <c r="C14" s="191"/>
      <c r="D14" s="190"/>
      <c r="E14" s="202"/>
      <c r="F14" s="190"/>
      <c r="G14" s="190"/>
      <c r="H14" s="192"/>
      <c r="I14" s="208"/>
    </row>
    <row r="15" ht="21" customHeight="1" spans="1:9">
      <c r="A15" s="189"/>
      <c r="B15" s="190"/>
      <c r="C15" s="191"/>
      <c r="D15" s="190"/>
      <c r="E15" s="202"/>
      <c r="F15" s="190"/>
      <c r="G15" s="190"/>
      <c r="H15" s="192"/>
      <c r="I15" s="208"/>
    </row>
    <row r="16" ht="21" customHeight="1" spans="1:9">
      <c r="A16" s="189"/>
      <c r="B16" s="190"/>
      <c r="C16" s="191"/>
      <c r="D16" s="190"/>
      <c r="E16" s="202"/>
      <c r="F16" s="190"/>
      <c r="G16" s="190"/>
      <c r="H16" s="192"/>
      <c r="I16" s="208"/>
    </row>
    <row r="17" ht="21" customHeight="1" spans="1:9">
      <c r="A17" s="189"/>
      <c r="B17" s="190"/>
      <c r="C17" s="191"/>
      <c r="D17" s="190"/>
      <c r="E17" s="202"/>
      <c r="F17" s="190"/>
      <c r="G17" s="190"/>
      <c r="H17" s="192"/>
      <c r="I17" s="208"/>
    </row>
    <row r="18" ht="21" customHeight="1" spans="1:9">
      <c r="A18" s="189"/>
      <c r="B18" s="190"/>
      <c r="C18" s="191"/>
      <c r="D18" s="190"/>
      <c r="E18" s="202"/>
      <c r="F18" s="190"/>
      <c r="G18" s="190"/>
      <c r="H18" s="192"/>
      <c r="I18" s="208"/>
    </row>
    <row r="19" ht="21" customHeight="1" spans="1:9">
      <c r="A19" s="189"/>
      <c r="B19" s="190"/>
      <c r="C19" s="191"/>
      <c r="D19" s="190"/>
      <c r="E19" s="202"/>
      <c r="F19" s="190"/>
      <c r="G19" s="190"/>
      <c r="H19" s="192"/>
      <c r="I19" s="208"/>
    </row>
    <row r="20" ht="21" customHeight="1" spans="1:9">
      <c r="A20" s="189"/>
      <c r="B20" s="190"/>
      <c r="C20" s="191"/>
      <c r="D20" s="190"/>
      <c r="E20" s="202"/>
      <c r="F20" s="190"/>
      <c r="G20" s="190"/>
      <c r="H20" s="192"/>
      <c r="I20" s="208"/>
    </row>
    <row r="21" ht="21" customHeight="1" spans="1:9">
      <c r="A21" s="189"/>
      <c r="B21" s="190"/>
      <c r="C21" s="191"/>
      <c r="D21" s="190"/>
      <c r="E21" s="202"/>
      <c r="F21" s="190"/>
      <c r="G21" s="190"/>
      <c r="H21" s="192"/>
      <c r="I21" s="208"/>
    </row>
    <row r="22" ht="21" customHeight="1" spans="1:9">
      <c r="A22" s="189"/>
      <c r="B22" s="190"/>
      <c r="C22" s="191"/>
      <c r="D22" s="190"/>
      <c r="E22" s="202"/>
      <c r="F22" s="190"/>
      <c r="G22" s="190"/>
      <c r="H22" s="192"/>
      <c r="I22" s="208"/>
    </row>
    <row r="23" ht="21" customHeight="1" spans="1:9">
      <c r="A23" s="189"/>
      <c r="B23" s="190"/>
      <c r="C23" s="191"/>
      <c r="D23" s="190"/>
      <c r="E23" s="202"/>
      <c r="F23" s="190"/>
      <c r="G23" s="190"/>
      <c r="H23" s="192"/>
      <c r="I23" s="208"/>
    </row>
    <row r="24" ht="21" customHeight="1" spans="1:9">
      <c r="A24" s="189"/>
      <c r="B24" s="190"/>
      <c r="C24" s="191"/>
      <c r="D24" s="190"/>
      <c r="E24" s="202"/>
      <c r="F24" s="190"/>
      <c r="G24" s="190"/>
      <c r="H24" s="192"/>
      <c r="I24" s="208"/>
    </row>
    <row r="25" ht="21" customHeight="1" spans="1:9">
      <c r="A25" s="189"/>
      <c r="B25" s="190"/>
      <c r="C25" s="191"/>
      <c r="D25" s="190"/>
      <c r="E25" s="202"/>
      <c r="F25" s="190"/>
      <c r="G25" s="190"/>
      <c r="H25" s="192"/>
      <c r="I25" s="208"/>
    </row>
    <row r="26" ht="21" customHeight="1" spans="1:9">
      <c r="A26" s="189"/>
      <c r="B26" s="190"/>
      <c r="C26" s="191"/>
      <c r="D26" s="190"/>
      <c r="E26" s="202"/>
      <c r="F26" s="190"/>
      <c r="G26" s="190"/>
      <c r="H26" s="192"/>
      <c r="I26" s="208"/>
    </row>
    <row r="27" ht="21" customHeight="1" spans="1:9">
      <c r="A27" s="189"/>
      <c r="B27" s="190"/>
      <c r="C27" s="191"/>
      <c r="D27" s="190"/>
      <c r="E27" s="202"/>
      <c r="F27" s="190"/>
      <c r="G27" s="190"/>
      <c r="H27" s="192"/>
      <c r="I27" s="208"/>
    </row>
    <row r="28" ht="21" customHeight="1" spans="1:9">
      <c r="A28" s="203" t="s">
        <v>73</v>
      </c>
      <c r="B28" s="204"/>
      <c r="C28" s="204"/>
      <c r="D28" s="204"/>
      <c r="E28" s="205"/>
      <c r="F28" s="206"/>
      <c r="G28" s="206"/>
      <c r="H28" s="197">
        <f>SUM(H14:H27)</f>
        <v>0</v>
      </c>
      <c r="I28" s="199"/>
    </row>
  </sheetData>
  <sheetProtection insertRows="0" deleteRows="0"/>
  <mergeCells count="5">
    <mergeCell ref="A1:I1"/>
    <mergeCell ref="A2:B2"/>
    <mergeCell ref="C2:E2"/>
    <mergeCell ref="H2:I2"/>
    <mergeCell ref="A28:D28"/>
  </mergeCells>
  <printOptions horizontalCentered="1"/>
  <pageMargins left="1.37777777777778" right="0.354166666666667" top="0.984027777777778" bottom="0.984027777777778" header="0.511805555555556" footer="0.786805555555556"/>
  <pageSetup paperSize="9" orientation="landscape"/>
  <headerFooter alignWithMargins="0">
    <oddFooter>&amp;C财务审核                    归口部门负责人                    部门负责人                   经办人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J7" sqref="J7"/>
    </sheetView>
  </sheetViews>
  <sheetFormatPr defaultColWidth="9" defaultRowHeight="20.1" customHeight="1" outlineLevelCol="7"/>
  <cols>
    <col min="1" max="1" width="5.5" style="70" customWidth="1"/>
    <col min="2" max="2" width="14.5" style="70" customWidth="1"/>
    <col min="3" max="3" width="12.625" style="70" customWidth="1"/>
    <col min="4" max="4" width="22.5" style="70" customWidth="1"/>
    <col min="5" max="5" width="15.875" style="70" customWidth="1"/>
    <col min="6" max="6" width="21.25" style="70" customWidth="1"/>
    <col min="7" max="7" width="12.25" style="70" customWidth="1"/>
    <col min="8" max="8" width="17.125" style="70" customWidth="1"/>
    <col min="9" max="16384" width="9" style="70"/>
  </cols>
  <sheetData>
    <row r="1" ht="60" customHeight="1" spans="1:8">
      <c r="A1" s="183" t="s">
        <v>81</v>
      </c>
      <c r="B1" s="184"/>
      <c r="C1" s="184"/>
      <c r="D1" s="184"/>
      <c r="E1" s="184"/>
      <c r="F1" s="184"/>
      <c r="G1" s="184"/>
      <c r="H1" s="184"/>
    </row>
    <row r="2" ht="33" customHeight="1" spans="1:8">
      <c r="A2" s="72" t="s">
        <v>2</v>
      </c>
      <c r="B2" s="72"/>
      <c r="C2" s="185"/>
      <c r="D2" s="185"/>
      <c r="F2" s="74" t="s">
        <v>1</v>
      </c>
      <c r="G2" s="186"/>
      <c r="H2" s="186"/>
    </row>
    <row r="3" ht="28.8" spans="1:8">
      <c r="A3" s="187" t="s">
        <v>65</v>
      </c>
      <c r="B3" s="188" t="s">
        <v>82</v>
      </c>
      <c r="C3" s="188" t="s">
        <v>67</v>
      </c>
      <c r="D3" s="188" t="s">
        <v>83</v>
      </c>
      <c r="E3" s="188" t="s">
        <v>71</v>
      </c>
      <c r="F3" s="78" t="s">
        <v>76</v>
      </c>
      <c r="G3" s="96" t="s">
        <v>77</v>
      </c>
      <c r="H3" s="98" t="s">
        <v>72</v>
      </c>
    </row>
    <row r="4" ht="21" customHeight="1" spans="1:8">
      <c r="A4" s="189"/>
      <c r="B4" s="190"/>
      <c r="C4" s="191"/>
      <c r="D4" s="190"/>
      <c r="E4" s="192"/>
      <c r="F4" s="193"/>
      <c r="G4" s="193"/>
      <c r="H4" s="100"/>
    </row>
    <row r="5" ht="21" customHeight="1" spans="1:8">
      <c r="A5" s="189"/>
      <c r="B5" s="190"/>
      <c r="C5" s="191"/>
      <c r="D5" s="190"/>
      <c r="E5" s="192"/>
      <c r="F5" s="193"/>
      <c r="G5" s="193"/>
      <c r="H5" s="100"/>
    </row>
    <row r="6" ht="21" customHeight="1" spans="1:8">
      <c r="A6" s="189"/>
      <c r="B6" s="190"/>
      <c r="C6" s="191"/>
      <c r="D6" s="190"/>
      <c r="E6" s="192"/>
      <c r="F6" s="193"/>
      <c r="G6" s="193"/>
      <c r="H6" s="100"/>
    </row>
    <row r="7" ht="21" customHeight="1" spans="1:8">
      <c r="A7" s="189"/>
      <c r="B7" s="190"/>
      <c r="C7" s="191"/>
      <c r="D7" s="190"/>
      <c r="E7" s="192"/>
      <c r="F7" s="193"/>
      <c r="G7" s="193"/>
      <c r="H7" s="100"/>
    </row>
    <row r="8" ht="21" customHeight="1" spans="1:8">
      <c r="A8" s="189"/>
      <c r="B8" s="190"/>
      <c r="C8" s="191"/>
      <c r="D8" s="190"/>
      <c r="E8" s="192"/>
      <c r="F8" s="193"/>
      <c r="G8" s="193"/>
      <c r="H8" s="100"/>
    </row>
    <row r="9" ht="21" customHeight="1" spans="1:8">
      <c r="A9" s="189"/>
      <c r="B9" s="190"/>
      <c r="C9" s="191"/>
      <c r="D9" s="190"/>
      <c r="E9" s="192"/>
      <c r="F9" s="193"/>
      <c r="G9" s="193"/>
      <c r="H9" s="100"/>
    </row>
    <row r="10" ht="21" customHeight="1" spans="1:8">
      <c r="A10" s="189"/>
      <c r="B10" s="190"/>
      <c r="C10" s="191"/>
      <c r="D10" s="190"/>
      <c r="E10" s="192"/>
      <c r="F10" s="193"/>
      <c r="G10" s="193"/>
      <c r="H10" s="100"/>
    </row>
    <row r="11" ht="21" customHeight="1" spans="1:8">
      <c r="A11" s="189"/>
      <c r="B11" s="190"/>
      <c r="C11" s="191"/>
      <c r="D11" s="190"/>
      <c r="E11" s="192"/>
      <c r="F11" s="193"/>
      <c r="G11" s="193"/>
      <c r="H11" s="100"/>
    </row>
    <row r="12" ht="21" customHeight="1" spans="1:8">
      <c r="A12" s="189"/>
      <c r="B12" s="190"/>
      <c r="C12" s="191"/>
      <c r="D12" s="190"/>
      <c r="E12" s="192"/>
      <c r="F12" s="193"/>
      <c r="G12" s="193"/>
      <c r="H12" s="100"/>
    </row>
    <row r="13" ht="21" customHeight="1" spans="1:8">
      <c r="A13" s="189"/>
      <c r="B13" s="190"/>
      <c r="C13" s="191"/>
      <c r="D13" s="190"/>
      <c r="E13" s="192"/>
      <c r="F13" s="193"/>
      <c r="G13" s="193"/>
      <c r="H13" s="100"/>
    </row>
    <row r="14" ht="21" customHeight="1" spans="1:8">
      <c r="A14" s="189"/>
      <c r="B14" s="190"/>
      <c r="C14" s="191"/>
      <c r="D14" s="190"/>
      <c r="E14" s="192"/>
      <c r="F14" s="193"/>
      <c r="G14" s="193"/>
      <c r="H14" s="100"/>
    </row>
    <row r="15" ht="21" customHeight="1" spans="1:8">
      <c r="A15" s="189"/>
      <c r="B15" s="190"/>
      <c r="C15" s="191"/>
      <c r="D15" s="190"/>
      <c r="E15" s="192"/>
      <c r="F15" s="193"/>
      <c r="G15" s="193"/>
      <c r="H15" s="100"/>
    </row>
    <row r="16" ht="21" customHeight="1" spans="1:8">
      <c r="A16" s="189"/>
      <c r="B16" s="190"/>
      <c r="C16" s="191"/>
      <c r="D16" s="190"/>
      <c r="E16" s="192"/>
      <c r="F16" s="193"/>
      <c r="G16" s="193"/>
      <c r="H16" s="100"/>
    </row>
    <row r="17" ht="21" customHeight="1" spans="1:8">
      <c r="A17" s="189"/>
      <c r="B17" s="190"/>
      <c r="C17" s="191"/>
      <c r="D17" s="190"/>
      <c r="E17" s="192"/>
      <c r="F17" s="193"/>
      <c r="G17" s="193"/>
      <c r="H17" s="100"/>
    </row>
    <row r="18" ht="21" customHeight="1" spans="1:8">
      <c r="A18" s="194" t="s">
        <v>73</v>
      </c>
      <c r="B18" s="195"/>
      <c r="C18" s="195"/>
      <c r="D18" s="196"/>
      <c r="E18" s="197">
        <f>SUM(E4:E17)</f>
        <v>0</v>
      </c>
      <c r="F18" s="198"/>
      <c r="G18" s="198"/>
      <c r="H18" s="199"/>
    </row>
  </sheetData>
  <sheetProtection password="C593" sheet="1" insertRows="0" deleteRows="0" objects="1" scenarios="1"/>
  <mergeCells count="5">
    <mergeCell ref="A1:H1"/>
    <mergeCell ref="A2:B2"/>
    <mergeCell ref="C2:D2"/>
    <mergeCell ref="G2:H2"/>
    <mergeCell ref="A18:D18"/>
  </mergeCells>
  <printOptions horizontalCentered="1"/>
  <pageMargins left="1.37777777777778" right="0.354166666666667" top="0.984027777777778" bottom="0.984027777777778" header="0.511805555555556" footer="0.786805555555556"/>
  <pageSetup paperSize="9" orientation="landscape"/>
  <headerFooter alignWithMargins="0">
    <oddFooter>&amp;C财务审核                    归口部门负责人                    部门负责人                   经办人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支出申请单</vt:lpstr>
      <vt:lpstr>日常费用报销</vt:lpstr>
      <vt:lpstr>差旅费报销</vt:lpstr>
      <vt:lpstr>单据粘贴单（打印后粘贴发票）</vt:lpstr>
      <vt:lpstr>费用发放审批</vt:lpstr>
      <vt:lpstr>在职人员津补贴发放表</vt:lpstr>
      <vt:lpstr>离退休人员费用发放表</vt:lpstr>
      <vt:lpstr>在职人员劳务费用</vt:lpstr>
      <vt:lpstr>学生奖助学金（开放教育）</vt:lpstr>
      <vt:lpstr>外聘人员劳务费</vt:lpstr>
      <vt:lpstr>外聘人员劳务费（创收资金）</vt:lpstr>
      <vt:lpstr>专家咨询费</vt:lpstr>
      <vt:lpstr>专家评审费</vt:lpstr>
      <vt:lpstr>专家顾问费</vt:lpstr>
      <vt:lpstr>外请专家讲课</vt:lpstr>
      <vt:lpstr>预开发票申请单</vt:lpstr>
      <vt:lpstr>数据（外请专家讲座）</vt:lpstr>
      <vt:lpstr>数据（专家咨询）</vt:lpstr>
      <vt:lpstr>数据（专家评审）</vt:lpstr>
      <vt:lpstr>数据（专家顾问）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山海</cp:lastModifiedBy>
  <dcterms:created xsi:type="dcterms:W3CDTF">1996-12-17T01:32:00Z</dcterms:created>
  <cp:lastPrinted>2023-05-30T06:36:00Z</cp:lastPrinted>
  <dcterms:modified xsi:type="dcterms:W3CDTF">2023-06-14T11:48:31Z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D0C2A9FBF0CD41AAB1DCE3603D5452A7_13</vt:lpwstr>
  </property>
</Properties>
</file>